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титулка" sheetId="1" r:id="rId1"/>
    <sheet name="Магістр_2023" sheetId="2" r:id="rId2"/>
  </sheets>
  <definedNames>
    <definedName name="_xlnm.Print_Titles" localSheetId="1">'Магістр_2023'!$3:$8</definedName>
  </definedNames>
  <calcPr fullCalcOnLoad="1"/>
</workbook>
</file>

<file path=xl/sharedStrings.xml><?xml version="1.0" encoding="utf-8"?>
<sst xmlns="http://schemas.openxmlformats.org/spreadsheetml/2006/main" count="255" uniqueCount="184">
  <si>
    <t>І</t>
  </si>
  <si>
    <t>Курс</t>
  </si>
  <si>
    <t>Вересень</t>
  </si>
  <si>
    <t>ІІ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</si>
  <si>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</si>
  <si>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</si>
  <si>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</si>
  <si>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</si>
  <si>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</si>
  <si>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</si>
  <si>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</si>
  <si>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</si>
  <si>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</si>
  <si>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</si>
  <si>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</si>
  <si>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І. ГРАФІК НАВЧАЛЬНОГО ПРОЦЕСУ</t>
  </si>
  <si>
    <t>Підготовки</t>
  </si>
  <si>
    <t>(назва освітнього ступеня)</t>
  </si>
  <si>
    <t>з галузі знань</t>
  </si>
  <si>
    <t>Ректор</t>
  </si>
  <si>
    <t>Теоретичне навчання</t>
  </si>
  <si>
    <t>Практика</t>
  </si>
  <si>
    <t>Канікули</t>
  </si>
  <si>
    <t>Разом</t>
  </si>
  <si>
    <t>ІІ. ЗВЕДЕНІ ДАНІ ПРО БЮДЖЕТ ЧАСУ, тижні</t>
  </si>
  <si>
    <t>Семестр</t>
  </si>
  <si>
    <t>Тижні</t>
  </si>
  <si>
    <t>Назва практики</t>
  </si>
  <si>
    <t>Шифр за ОП</t>
  </si>
  <si>
    <t>Розподіл за семестрами</t>
  </si>
  <si>
    <t>Роботи</t>
  </si>
  <si>
    <t>Екзамени</t>
  </si>
  <si>
    <t>Заліки</t>
  </si>
  <si>
    <t>Кількість годин</t>
  </si>
  <si>
    <t>Загальний обсяг</t>
  </si>
  <si>
    <t>Аудиторних</t>
  </si>
  <si>
    <t>Всього</t>
  </si>
  <si>
    <t>у тому числі</t>
  </si>
  <si>
    <t>Лекції</t>
  </si>
  <si>
    <t>Самостійна робота</t>
  </si>
  <si>
    <t>І курс</t>
  </si>
  <si>
    <t>ІІ курс</t>
  </si>
  <si>
    <t>Кількість тижнів в семестрі</t>
  </si>
  <si>
    <t>V. ПЛАН НАВЧАЛЬНОГО ПРОЦЕСУ</t>
  </si>
  <si>
    <t>Кількість годин на тиждень</t>
  </si>
  <si>
    <t>Кількість кретитів ЄКТС</t>
  </si>
  <si>
    <t>Кількість кредитів ЄКТС</t>
  </si>
  <si>
    <t>Кількість екзаменів</t>
  </si>
  <si>
    <t>Кількість заліків</t>
  </si>
  <si>
    <t>Кількість курсових робіт</t>
  </si>
  <si>
    <t>Проректор _________________________</t>
  </si>
  <si>
    <t xml:space="preserve">ПОЗНАЧЕННЯ: </t>
  </si>
  <si>
    <t>Атестація</t>
  </si>
  <si>
    <t>Екзаменаційна сесія</t>
  </si>
  <si>
    <t>Назва   навчальної дисципліни</t>
  </si>
  <si>
    <t>ІV. АТЕСТАЦІЯ</t>
  </si>
  <si>
    <t>ІІІ. ПРАКТИКА</t>
  </si>
  <si>
    <t>“ЗАТВЕРДЖУЮ”</t>
  </si>
  <si>
    <t>(підпис)</t>
  </si>
  <si>
    <t>(прізвище та ініціали)</t>
  </si>
  <si>
    <t>М.П.</t>
  </si>
  <si>
    <t>МІНІСТЕРСТВО ОСВІТИ І НАУКИ УКРАЇНИ</t>
  </si>
  <si>
    <t>ЛЬВІВСЬКИЙ НАЦІОНАЛЬНИЙ УНІВЕРСИТЕТ ІМЕНІ ІВАНА ФРАНКА</t>
  </si>
  <si>
    <t>Н А В Ч А Л Ь Н И Й    П Л А Н</t>
  </si>
  <si>
    <t>(шифр та найменування галузі знань)</t>
  </si>
  <si>
    <t>Кваліфікація</t>
  </si>
  <si>
    <t>за спеціальністю</t>
  </si>
  <si>
    <t>Строк навчання</t>
  </si>
  <si>
    <t>(код та найменування спеціальності)</t>
  </si>
  <si>
    <t>(роки і місяці)</t>
  </si>
  <si>
    <t>на основі</t>
  </si>
  <si>
    <t>(назва спеціалізації)</t>
  </si>
  <si>
    <t>(зазначається освітній ступінь)</t>
  </si>
  <si>
    <t>денна</t>
  </si>
  <si>
    <t>(денна, заочна)</t>
  </si>
  <si>
    <t>НАЗВА  НАВЧАЛЬНОЇ  ДИСЦИПЛІНИ</t>
  </si>
  <si>
    <t>Курсові</t>
  </si>
  <si>
    <t>Контрольні</t>
  </si>
  <si>
    <t xml:space="preserve">Лабораторні </t>
  </si>
  <si>
    <t>Практичні</t>
  </si>
  <si>
    <t>Розподіл годин на тиждень за курсами і семестрами</t>
  </si>
  <si>
    <t>С е м е с т р и</t>
  </si>
  <si>
    <t>1. НОРМАТИВНІ  НАВЧАЛЬНІ  ДИСЦИПЛІНИ</t>
  </si>
  <si>
    <t xml:space="preserve">Всього </t>
  </si>
  <si>
    <t>Всього нормативних навчальних дисциплін</t>
  </si>
  <si>
    <t>2. ВИБІРКОВІ  НАВЧАЛЬНІ  ДИСЦИПЛІНИ</t>
  </si>
  <si>
    <t>2.1. Дисципліни вільного вибору студента</t>
  </si>
  <si>
    <t>Всього вибіркових навчальних дисциплін</t>
  </si>
  <si>
    <t>Загальна кількість</t>
  </si>
  <si>
    <t xml:space="preserve">Начальник навчально-методичного відділу </t>
  </si>
  <si>
    <t>магістра</t>
  </si>
  <si>
    <t>спеціалізацією</t>
  </si>
  <si>
    <t xml:space="preserve"> бакалавра, спеціаліста</t>
  </si>
  <si>
    <t>проф. Мельник В. П.</t>
  </si>
  <si>
    <t xml:space="preserve">Т - теоретичне навчання;  С - екзаменаційна сесія;  П - практика;  К - канікули;  Д - виконання кваліфікаційної  роботи;  </t>
  </si>
  <si>
    <t>ДЕ - складання державного екзамену;  ДР - захист кваліфікаційної роботи</t>
  </si>
  <si>
    <t>Форма атестації (екзамен, кваліфікаційна робота)</t>
  </si>
  <si>
    <t xml:space="preserve">Декан факультету </t>
  </si>
  <si>
    <t>освітньо-професійною програмою</t>
  </si>
  <si>
    <t>(назва програми)</t>
  </si>
  <si>
    <t>рівень вищої освіти</t>
  </si>
  <si>
    <t xml:space="preserve">             </t>
  </si>
  <si>
    <t xml:space="preserve">форма навчання </t>
  </si>
  <si>
    <t>(назва рівня вищої освіти)</t>
  </si>
  <si>
    <t>другий (магістерський) рівень</t>
  </si>
  <si>
    <t>1 рік 4 місяці</t>
  </si>
  <si>
    <t>1.1. Цикл загальної підготовки</t>
  </si>
  <si>
    <t>1.2. Цикл професійної та практичної підготовки</t>
  </si>
  <si>
    <t>ЗК 1.1.01</t>
  </si>
  <si>
    <t>ЗК 1.1.02</t>
  </si>
  <si>
    <t>ПП 1.2.01</t>
  </si>
  <si>
    <t>ПП 1.2.02</t>
  </si>
  <si>
    <t>Центру забезпечення якості освіти</t>
  </si>
  <si>
    <t>“     ”</t>
  </si>
  <si>
    <t>Виконання кваліфікаційної роботи</t>
  </si>
  <si>
    <t>2.1.1 Цикл загальної підготовки</t>
  </si>
  <si>
    <t>ЗК2.1.1.01</t>
  </si>
  <si>
    <t xml:space="preserve">2.1.2. Цикл професійної та практичної підготовки </t>
  </si>
  <si>
    <t>ПП2.1.2.01</t>
  </si>
  <si>
    <t>Проблемні питання сучасної біології</t>
  </si>
  <si>
    <t>Філософія біології</t>
  </si>
  <si>
    <t>ПП 1.2.03</t>
  </si>
  <si>
    <t>ПП 1.2.04</t>
  </si>
  <si>
    <t>ПП 1.2.05</t>
  </si>
  <si>
    <t>ПП 1.2.06</t>
  </si>
  <si>
    <t>Біоінформатика</t>
  </si>
  <si>
    <t>Виробнича (переддипломна) практика</t>
  </si>
  <si>
    <t>Інтелектуальна власність і авторське право</t>
  </si>
  <si>
    <t>Курсова робота</t>
  </si>
  <si>
    <t>ПП2.1.2.02</t>
  </si>
  <si>
    <t>ПП2.1.2.03</t>
  </si>
  <si>
    <t>ПП2.1.2.04</t>
  </si>
  <si>
    <t>ПП2.1.2.05</t>
  </si>
  <si>
    <t>Виробнича практика</t>
  </si>
  <si>
    <t>2д</t>
  </si>
  <si>
    <t>3д</t>
  </si>
  <si>
    <t>Дисципліна вільного вибору</t>
  </si>
  <si>
    <t>Кількість практик</t>
  </si>
  <si>
    <t>09 Біологія</t>
  </si>
  <si>
    <t>Т</t>
  </si>
  <si>
    <t>C</t>
  </si>
  <si>
    <t>С</t>
  </si>
  <si>
    <t>K</t>
  </si>
  <si>
    <t>К</t>
  </si>
  <si>
    <t>T</t>
  </si>
  <si>
    <t>П</t>
  </si>
  <si>
    <t>Д</t>
  </si>
  <si>
    <t>ДЕ</t>
  </si>
  <si>
    <t>ДП</t>
  </si>
  <si>
    <t>Виробнича</t>
  </si>
  <si>
    <t>Виробнича (переддипломна)</t>
  </si>
  <si>
    <t>Метаболізм мікроорганізмів</t>
  </si>
  <si>
    <t>Молекулярна мікробіологія</t>
  </si>
  <si>
    <t>Біогеохімічна діяльність мікроорганізмів</t>
  </si>
  <si>
    <t>Мікробіологія</t>
  </si>
  <si>
    <t>Мікробіолог</t>
  </si>
  <si>
    <t>Атестаційний екзамен</t>
  </si>
  <si>
    <t>Кваліфікаційна робота із захистом в ЕК</t>
  </si>
  <si>
    <t>Кваліфікаційна робота</t>
  </si>
  <si>
    <t>ПП 1.3.01</t>
  </si>
  <si>
    <t>ПП 1.3.02</t>
  </si>
  <si>
    <t>ПП 1.3.03</t>
  </si>
  <si>
    <t>ПП 1.3.04</t>
  </si>
  <si>
    <t>ПП 1.3.05</t>
  </si>
  <si>
    <t>ПП 1.3.06</t>
  </si>
  <si>
    <t>ПП 1.3.07</t>
  </si>
  <si>
    <t>ПП 1.3.08</t>
  </si>
  <si>
    <t>Промислова мікробіологія</t>
  </si>
  <si>
    <t>Дисципліна  вільного вибору № 1</t>
  </si>
  <si>
    <t>Дисципліна  вільного вибору № 2</t>
  </si>
  <si>
    <t>Дисципліна  вільного вибору № 3</t>
  </si>
  <si>
    <t>Дисципліна  вільного вибору № 4</t>
  </si>
  <si>
    <t>Дисципліна  вільного вибору № 5</t>
  </si>
  <si>
    <t>091 Біологія та біохімія</t>
  </si>
  <si>
    <t>Магістр з біології та біохімії</t>
  </si>
  <si>
    <t>Актуальні питання практичної мікробіології</t>
  </si>
  <si>
    <t>Освітньо-професійна програма "Мікробіологія"</t>
  </si>
  <si>
    <t xml:space="preserve">                          2023 року</t>
  </si>
  <si>
    <t xml:space="preserve">Ухвалено Вченою Радою біологічного факультету від “19" квітня 2023 р. протокол № 11/34 </t>
  </si>
  <si>
    <t>Ухвалено Вченою Радою Університету від “26" квітня 2023 р. протокол № 46/4</t>
  </si>
  <si>
    <t>Навчальний план вводиться з 2023-2024 навчального року для студентів І курсу</t>
  </si>
  <si>
    <t>Хамар І.С.</t>
  </si>
  <si>
    <r>
      <t xml:space="preserve">Методологія наукових досліджень у мікробіології </t>
    </r>
    <r>
      <rPr>
        <i/>
        <sz val="10"/>
        <rFont val="Times New Roman"/>
        <family val="1"/>
      </rPr>
      <t>(англ.мовою)</t>
    </r>
  </si>
  <si>
    <t>Магістерський семінар з мікробіології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</si>
</sst>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3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8.5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 vertical="center" textRotation="90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6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0" fillId="0" borderId="19" xfId="0" applyFont="1" applyFill="1" applyBorder="1" applyAlignment="1">
      <alignment/>
    </xf>
    <xf numFmtId="0" fontId="11" fillId="0" borderId="1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54" applyFont="1" applyFill="1" applyBorder="1" applyAlignment="1">
      <alignment horizontal="center" vertical="center" shrinkToFit="1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10" xfId="54" applyFont="1" applyFill="1" applyBorder="1" applyAlignment="1">
      <alignment horizontal="center" vertical="center" wrapText="1" shrinkToFit="1"/>
      <protection/>
    </xf>
    <xf numFmtId="0" fontId="11" fillId="0" borderId="5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/>
    </xf>
    <xf numFmtId="0" fontId="11" fillId="33" borderId="51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61" xfId="0" applyFont="1" applyFill="1" applyBorder="1" applyAlignment="1">
      <alignment horizontal="left" vertical="center" wrapText="1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33" borderId="5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33" borderId="52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left" vertical="center" wrapText="1"/>
    </xf>
    <xf numFmtId="0" fontId="11" fillId="33" borderId="56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center" vertical="center"/>
    </xf>
    <xf numFmtId="0" fontId="11" fillId="33" borderId="62" xfId="0" applyFont="1" applyFill="1" applyBorder="1" applyAlignment="1">
      <alignment horizontal="left" vertical="center" wrapText="1"/>
    </xf>
    <xf numFmtId="0" fontId="11" fillId="0" borderId="74" xfId="0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1" fillId="0" borderId="3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1" fillId="0" borderId="5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textRotation="90"/>
    </xf>
    <xf numFmtId="0" fontId="6" fillId="0" borderId="21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7" fillId="0" borderId="62" xfId="0" applyFont="1" applyFill="1" applyBorder="1" applyAlignment="1">
      <alignment horizontal="center" vertical="top"/>
    </xf>
    <xf numFmtId="0" fontId="12" fillId="0" borderId="19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62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62" xfId="0" applyFont="1" applyBorder="1" applyAlignment="1">
      <alignment horizontal="center" vertical="top"/>
    </xf>
    <xf numFmtId="0" fontId="7" fillId="0" borderId="72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textRotation="90"/>
    </xf>
    <xf numFmtId="0" fontId="1" fillId="0" borderId="63" xfId="0" applyFont="1" applyFill="1" applyBorder="1" applyAlignment="1">
      <alignment horizontal="center" vertical="center" textRotation="90"/>
    </xf>
    <xf numFmtId="0" fontId="1" fillId="0" borderId="55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71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0" fillId="0" borderId="4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7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textRotation="90"/>
    </xf>
    <xf numFmtId="0" fontId="1" fillId="0" borderId="71" xfId="0" applyFont="1" applyFill="1" applyBorder="1" applyAlignment="1">
      <alignment horizontal="center" textRotation="90"/>
    </xf>
    <xf numFmtId="0" fontId="1" fillId="0" borderId="12" xfId="0" applyFont="1" applyFill="1" applyBorder="1" applyAlignment="1">
      <alignment horizontal="center" textRotation="90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0" fillId="0" borderId="43" xfId="0" applyNumberFormat="1" applyBorder="1" applyAlignment="1">
      <alignment horizontal="center" vertical="center"/>
    </xf>
    <xf numFmtId="0" fontId="10" fillId="0" borderId="46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53" xfId="0" applyFont="1" applyFill="1" applyBorder="1" applyAlignment="1">
      <alignment horizontal="left"/>
    </xf>
    <xf numFmtId="0" fontId="10" fillId="0" borderId="60" xfId="0" applyFont="1" applyFill="1" applyBorder="1" applyAlignment="1">
      <alignment horizontal="left"/>
    </xf>
    <xf numFmtId="0" fontId="10" fillId="0" borderId="51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54" xfId="0" applyFont="1" applyFill="1" applyBorder="1" applyAlignment="1">
      <alignment horizontal="left"/>
    </xf>
    <xf numFmtId="0" fontId="10" fillId="0" borderId="8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Зразок ПМ бакал.11_12 20.01.11 (1)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tabSelected="1" zoomScalePageLayoutView="0" workbookViewId="0" topLeftCell="A1">
      <selection activeCell="F14" sqref="F14:AH14"/>
    </sheetView>
  </sheetViews>
  <sheetFormatPr defaultColWidth="9.00390625" defaultRowHeight="12.75"/>
  <cols>
    <col min="1" max="1" width="6.875" style="35" customWidth="1"/>
    <col min="2" max="6" width="2.75390625" style="35" customWidth="1"/>
    <col min="7" max="7" width="2.875" style="35" customWidth="1"/>
    <col min="8" max="14" width="2.75390625" style="35" customWidth="1"/>
    <col min="15" max="15" width="3.375" style="35" customWidth="1"/>
    <col min="16" max="18" width="3.75390625" style="35" customWidth="1"/>
    <col min="19" max="48" width="2.75390625" style="35" customWidth="1"/>
    <col min="49" max="49" width="2.125" style="35" customWidth="1"/>
    <col min="50" max="50" width="3.25390625" style="35" customWidth="1"/>
    <col min="51" max="52" width="3.125" style="35" customWidth="1"/>
    <col min="53" max="53" width="2.75390625" style="35" customWidth="1"/>
    <col min="54" max="16384" width="9.125" style="35" customWidth="1"/>
  </cols>
  <sheetData>
    <row r="1" spans="1:53" s="1" customFormat="1" ht="15.75" customHeight="1">
      <c r="A1" s="254" t="s">
        <v>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s="1" customFormat="1" ht="14.25" customHeight="1">
      <c r="A2" s="240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</row>
    <row r="3" spans="1:53" s="1" customFormat="1" ht="15">
      <c r="A3" s="255"/>
      <c r="B3" s="255"/>
      <c r="C3" s="255"/>
      <c r="D3" s="255"/>
      <c r="E3" s="37"/>
      <c r="F3" s="255" t="s">
        <v>93</v>
      </c>
      <c r="G3" s="255"/>
      <c r="H3" s="255"/>
      <c r="I3" s="255"/>
      <c r="J3" s="255"/>
      <c r="K3" s="255"/>
      <c r="L3" s="255"/>
      <c r="M3" s="255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s="1" customFormat="1" ht="12" customHeight="1">
      <c r="A4" s="244" t="s">
        <v>58</v>
      </c>
      <c r="B4" s="244"/>
      <c r="C4" s="244"/>
      <c r="D4" s="244"/>
      <c r="E4" s="39"/>
      <c r="F4" s="244" t="s">
        <v>59</v>
      </c>
      <c r="G4" s="244"/>
      <c r="H4" s="244"/>
      <c r="I4" s="244"/>
      <c r="J4" s="244"/>
      <c r="K4" s="244"/>
      <c r="L4" s="244"/>
      <c r="M4" s="244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1:53" s="1" customFormat="1" ht="15" customHeight="1">
      <c r="A5" s="40" t="s">
        <v>113</v>
      </c>
      <c r="B5" s="248" t="s">
        <v>177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s="1" customFormat="1" ht="13.5" customHeight="1">
      <c r="A6" s="41" t="s">
        <v>60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</row>
    <row r="7" spans="1:53" s="1" customFormat="1" ht="14.25" customHeight="1">
      <c r="A7" s="249" t="s">
        <v>61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0"/>
      <c r="AY7" s="250"/>
      <c r="AZ7" s="250"/>
      <c r="BA7" s="37"/>
    </row>
    <row r="8" spans="1:53" s="1" customFormat="1" ht="5.2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3" s="1" customFormat="1" ht="15" customHeight="1">
      <c r="A9" s="251" t="s">
        <v>62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</row>
    <row r="10" spans="1:53" s="1" customFormat="1" ht="8.25" customHeigh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</row>
    <row r="11" spans="1:53" s="1" customFormat="1" ht="17.25" customHeight="1">
      <c r="A11" s="252" t="s">
        <v>63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</row>
    <row r="12" spans="1:53" s="1" customFormat="1" ht="28.5" customHeight="1">
      <c r="A12" s="249" t="s">
        <v>16</v>
      </c>
      <c r="B12" s="249"/>
      <c r="C12" s="249"/>
      <c r="D12" s="241" t="s">
        <v>90</v>
      </c>
      <c r="E12" s="241"/>
      <c r="F12" s="241"/>
      <c r="G12" s="241"/>
      <c r="H12" s="241"/>
      <c r="I12" s="241"/>
      <c r="J12" s="241"/>
      <c r="K12" s="241"/>
      <c r="L12" s="43"/>
      <c r="M12" s="44" t="s">
        <v>18</v>
      </c>
      <c r="N12" s="42"/>
      <c r="P12" s="44"/>
      <c r="Q12" s="44"/>
      <c r="R12" s="241" t="s">
        <v>138</v>
      </c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5"/>
      <c r="AJ12" s="45" t="s">
        <v>65</v>
      </c>
      <c r="AK12" s="45"/>
      <c r="AL12" s="45"/>
      <c r="AM12" s="45"/>
      <c r="AN12" s="45"/>
      <c r="AO12" s="29"/>
      <c r="AP12" s="253" t="s">
        <v>174</v>
      </c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</row>
    <row r="13" spans="1:53" s="1" customFormat="1" ht="17.25" customHeight="1">
      <c r="A13" s="37"/>
      <c r="B13" s="37"/>
      <c r="C13" s="37"/>
      <c r="D13" s="245" t="s">
        <v>17</v>
      </c>
      <c r="E13" s="245"/>
      <c r="F13" s="245"/>
      <c r="G13" s="245"/>
      <c r="H13" s="245"/>
      <c r="I13" s="245"/>
      <c r="J13" s="245"/>
      <c r="K13" s="245"/>
      <c r="L13" s="46"/>
      <c r="M13" s="46"/>
      <c r="N13" s="37"/>
      <c r="O13" s="37"/>
      <c r="P13" s="37"/>
      <c r="Q13" s="37"/>
      <c r="R13" s="244" t="s">
        <v>64</v>
      </c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47"/>
      <c r="AJ13" s="48"/>
      <c r="AK13" s="48"/>
      <c r="AL13" s="49"/>
      <c r="AM13" s="49"/>
      <c r="AN13" s="49"/>
      <c r="AO13" s="50"/>
      <c r="AP13" s="246" t="s">
        <v>155</v>
      </c>
      <c r="AQ13" s="246"/>
      <c r="AR13" s="246"/>
      <c r="AS13" s="246"/>
      <c r="AT13" s="246"/>
      <c r="AU13" s="246"/>
      <c r="AV13" s="246"/>
      <c r="AW13" s="246"/>
      <c r="AX13" s="246"/>
      <c r="AY13" s="246"/>
      <c r="AZ13" s="246"/>
      <c r="BA13" s="246"/>
    </row>
    <row r="14" spans="1:53" s="1" customFormat="1" ht="14.25" customHeight="1">
      <c r="A14" s="51" t="s">
        <v>66</v>
      </c>
      <c r="B14" s="51"/>
      <c r="C14" s="51"/>
      <c r="D14" s="52"/>
      <c r="E14" s="52"/>
      <c r="F14" s="241" t="s">
        <v>173</v>
      </c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36"/>
      <c r="AJ14" s="45" t="s">
        <v>67</v>
      </c>
      <c r="AK14" s="53"/>
      <c r="AL14" s="49"/>
      <c r="AM14" s="49"/>
      <c r="AN14" s="49"/>
      <c r="AO14" s="49"/>
      <c r="AP14" s="247" t="s">
        <v>105</v>
      </c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</row>
    <row r="15" spans="1:53" s="1" customFormat="1" ht="12" customHeight="1">
      <c r="A15" s="51"/>
      <c r="B15" s="51"/>
      <c r="C15" s="51"/>
      <c r="D15" s="52"/>
      <c r="E15" s="52"/>
      <c r="F15" s="244" t="s">
        <v>68</v>
      </c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36"/>
      <c r="AJ15" s="53"/>
      <c r="AK15" s="53"/>
      <c r="AL15" s="49"/>
      <c r="AM15" s="49"/>
      <c r="AN15" s="49"/>
      <c r="AO15" s="49"/>
      <c r="AP15" s="244" t="s">
        <v>69</v>
      </c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</row>
    <row r="16" spans="1:53" s="1" customFormat="1" ht="12.75" customHeight="1">
      <c r="A16" s="240" t="s">
        <v>91</v>
      </c>
      <c r="B16" s="240"/>
      <c r="C16" s="240"/>
      <c r="D16" s="240"/>
      <c r="E16" s="240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36"/>
      <c r="AJ16" s="242" t="s">
        <v>70</v>
      </c>
      <c r="AK16" s="242"/>
      <c r="AL16" s="242"/>
      <c r="AM16" s="242"/>
      <c r="AN16" s="242"/>
      <c r="AO16" s="242"/>
      <c r="AP16" s="243" t="s">
        <v>92</v>
      </c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</row>
    <row r="17" spans="1:53" s="1" customFormat="1" ht="12" customHeight="1">
      <c r="A17" s="38"/>
      <c r="B17" s="38"/>
      <c r="C17" s="38"/>
      <c r="D17" s="38"/>
      <c r="E17" s="38"/>
      <c r="F17" s="244" t="s">
        <v>71</v>
      </c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36"/>
      <c r="AJ17" s="36"/>
      <c r="AK17" s="36"/>
      <c r="AL17" s="37"/>
      <c r="AM17" s="37"/>
      <c r="AN17" s="37"/>
      <c r="AO17" s="37"/>
      <c r="AP17" s="244" t="s">
        <v>72</v>
      </c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</row>
    <row r="18" spans="1:53" s="1" customFormat="1" ht="12" customHeight="1">
      <c r="A18" s="69" t="s">
        <v>98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256" t="s">
        <v>154</v>
      </c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36"/>
      <c r="AJ18" s="36"/>
      <c r="AK18" s="36"/>
      <c r="AL18" s="37"/>
      <c r="AM18" s="37"/>
      <c r="AN18" s="37"/>
      <c r="AO18" s="37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</row>
    <row r="19" spans="1:53" s="1" customFormat="1" ht="12" customHeight="1">
      <c r="A19" s="70"/>
      <c r="B19" s="70"/>
      <c r="C19" s="70"/>
      <c r="D19" s="70"/>
      <c r="E19" s="70"/>
      <c r="F19" s="71"/>
      <c r="G19" s="71"/>
      <c r="H19" s="71"/>
      <c r="I19" s="71"/>
      <c r="J19" s="71"/>
      <c r="K19" s="71"/>
      <c r="L19" s="71"/>
      <c r="M19" s="257" t="s">
        <v>99</v>
      </c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36"/>
      <c r="AJ19" s="36"/>
      <c r="AK19" s="36"/>
      <c r="AL19" s="37"/>
      <c r="AM19" s="37"/>
      <c r="AN19" s="37"/>
      <c r="AO19" s="37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</row>
    <row r="20" spans="1:53" s="1" customFormat="1" ht="12" customHeight="1">
      <c r="A20" s="69" t="s">
        <v>100</v>
      </c>
      <c r="B20" s="69"/>
      <c r="C20" s="69"/>
      <c r="D20" s="69"/>
      <c r="E20" s="69"/>
      <c r="F20" s="69"/>
      <c r="G20" s="258" t="s">
        <v>104</v>
      </c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72" t="s">
        <v>101</v>
      </c>
      <c r="U20" s="259" t="s">
        <v>102</v>
      </c>
      <c r="V20" s="259"/>
      <c r="W20" s="259"/>
      <c r="X20" s="259"/>
      <c r="Y20" s="259"/>
      <c r="Z20" s="259"/>
      <c r="AA20" s="259"/>
      <c r="AB20" s="260" t="s">
        <v>73</v>
      </c>
      <c r="AC20" s="260"/>
      <c r="AD20" s="260"/>
      <c r="AE20" s="260"/>
      <c r="AF20" s="260"/>
      <c r="AG20" s="260"/>
      <c r="AH20" s="260"/>
      <c r="AI20" s="36"/>
      <c r="AJ20" s="36"/>
      <c r="AK20" s="36"/>
      <c r="AL20" s="37"/>
      <c r="AM20" s="37"/>
      <c r="AN20" s="37"/>
      <c r="AO20" s="37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1:53" s="1" customFormat="1" ht="12" customHeight="1">
      <c r="A21" s="70"/>
      <c r="B21" s="70"/>
      <c r="C21" s="70"/>
      <c r="D21" s="70"/>
      <c r="E21" s="70"/>
      <c r="F21" s="71"/>
      <c r="G21" s="257" t="s">
        <v>103</v>
      </c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71"/>
      <c r="U21" s="71"/>
      <c r="V21" s="71"/>
      <c r="W21" s="71"/>
      <c r="X21" s="71"/>
      <c r="Y21" s="71"/>
      <c r="Z21" s="71"/>
      <c r="AA21" s="71"/>
      <c r="AB21" s="261" t="s">
        <v>74</v>
      </c>
      <c r="AC21" s="261"/>
      <c r="AD21" s="261"/>
      <c r="AE21" s="261"/>
      <c r="AF21" s="261"/>
      <c r="AG21" s="261"/>
      <c r="AH21" s="261"/>
      <c r="AI21" s="36"/>
      <c r="AJ21" s="36"/>
      <c r="AK21" s="36"/>
      <c r="AL21" s="37"/>
      <c r="AM21" s="37"/>
      <c r="AN21" s="37"/>
      <c r="AO21" s="37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</row>
    <row r="22" spans="1:53" s="1" customFormat="1" ht="6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</row>
    <row r="23" spans="1:53" s="1" customFormat="1" ht="15" customHeight="1">
      <c r="A23" s="234" t="s">
        <v>15</v>
      </c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</row>
    <row r="24" spans="1:53" s="1" customFormat="1" ht="6.75" customHeight="1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</row>
    <row r="25" spans="1:53" s="1" customFormat="1" ht="15" customHeight="1">
      <c r="A25" s="237" t="s">
        <v>1</v>
      </c>
      <c r="B25" s="199" t="s">
        <v>2</v>
      </c>
      <c r="C25" s="199"/>
      <c r="D25" s="199"/>
      <c r="E25" s="199"/>
      <c r="F25" s="199" t="s">
        <v>4</v>
      </c>
      <c r="G25" s="199"/>
      <c r="H25" s="199"/>
      <c r="I25" s="199"/>
      <c r="J25" s="199" t="s">
        <v>5</v>
      </c>
      <c r="K25" s="199"/>
      <c r="L25" s="199"/>
      <c r="M25" s="199"/>
      <c r="N25" s="199"/>
      <c r="O25" s="238" t="s">
        <v>6</v>
      </c>
      <c r="P25" s="239"/>
      <c r="Q25" s="239"/>
      <c r="R25" s="239"/>
      <c r="S25" s="199" t="s">
        <v>7</v>
      </c>
      <c r="T25" s="199"/>
      <c r="U25" s="199"/>
      <c r="V25" s="199"/>
      <c r="W25" s="199"/>
      <c r="X25" s="199" t="s">
        <v>8</v>
      </c>
      <c r="Y25" s="199"/>
      <c r="Z25" s="199"/>
      <c r="AA25" s="199"/>
      <c r="AB25" s="199" t="s">
        <v>9</v>
      </c>
      <c r="AC25" s="199"/>
      <c r="AD25" s="199"/>
      <c r="AE25" s="199"/>
      <c r="AF25" s="199" t="s">
        <v>10</v>
      </c>
      <c r="AG25" s="199"/>
      <c r="AH25" s="199"/>
      <c r="AI25" s="199"/>
      <c r="AJ25" s="199" t="s">
        <v>11</v>
      </c>
      <c r="AK25" s="199"/>
      <c r="AL25" s="199"/>
      <c r="AM25" s="199"/>
      <c r="AN25" s="199"/>
      <c r="AO25" s="199" t="s">
        <v>12</v>
      </c>
      <c r="AP25" s="199"/>
      <c r="AQ25" s="199"/>
      <c r="AR25" s="199"/>
      <c r="AS25" s="199" t="s">
        <v>13</v>
      </c>
      <c r="AT25" s="199"/>
      <c r="AU25" s="199"/>
      <c r="AV25" s="199"/>
      <c r="AW25" s="199"/>
      <c r="AX25" s="199" t="s">
        <v>14</v>
      </c>
      <c r="AY25" s="199"/>
      <c r="AZ25" s="199"/>
      <c r="BA25" s="199"/>
    </row>
    <row r="26" spans="1:53" s="1" customFormat="1" ht="24" customHeight="1">
      <c r="A26" s="237"/>
      <c r="B26" s="2">
        <v>1</v>
      </c>
      <c r="C26" s="2">
        <v>2</v>
      </c>
      <c r="D26" s="2">
        <v>3</v>
      </c>
      <c r="E26" s="2">
        <v>4</v>
      </c>
      <c r="F26" s="2">
        <v>5</v>
      </c>
      <c r="G26" s="2">
        <v>6</v>
      </c>
      <c r="H26" s="2">
        <v>7</v>
      </c>
      <c r="I26" s="2">
        <v>8</v>
      </c>
      <c r="J26" s="2">
        <v>9</v>
      </c>
      <c r="K26" s="2">
        <v>10</v>
      </c>
      <c r="L26" s="2">
        <v>11</v>
      </c>
      <c r="M26" s="2">
        <v>12</v>
      </c>
      <c r="N26" s="2">
        <v>13</v>
      </c>
      <c r="O26" s="2">
        <v>14</v>
      </c>
      <c r="P26" s="2">
        <v>15</v>
      </c>
      <c r="Q26" s="2">
        <v>16</v>
      </c>
      <c r="R26" s="2">
        <v>17</v>
      </c>
      <c r="S26" s="2">
        <v>18</v>
      </c>
      <c r="T26" s="2">
        <v>19</v>
      </c>
      <c r="U26" s="2">
        <v>20</v>
      </c>
      <c r="V26" s="2">
        <v>21</v>
      </c>
      <c r="W26" s="2">
        <v>22</v>
      </c>
      <c r="X26" s="2">
        <v>23</v>
      </c>
      <c r="Y26" s="2">
        <v>24</v>
      </c>
      <c r="Z26" s="2">
        <v>25</v>
      </c>
      <c r="AA26" s="2">
        <v>26</v>
      </c>
      <c r="AB26" s="2">
        <v>27</v>
      </c>
      <c r="AC26" s="2">
        <v>28</v>
      </c>
      <c r="AD26" s="2">
        <v>29</v>
      </c>
      <c r="AE26" s="2">
        <v>30</v>
      </c>
      <c r="AF26" s="2">
        <v>31</v>
      </c>
      <c r="AG26" s="2">
        <v>32</v>
      </c>
      <c r="AH26" s="2">
        <v>33</v>
      </c>
      <c r="AI26" s="2">
        <v>34</v>
      </c>
      <c r="AJ26" s="2">
        <v>35</v>
      </c>
      <c r="AK26" s="2">
        <v>36</v>
      </c>
      <c r="AL26" s="2">
        <v>37</v>
      </c>
      <c r="AM26" s="2">
        <v>38</v>
      </c>
      <c r="AN26" s="2">
        <v>39</v>
      </c>
      <c r="AO26" s="2">
        <v>40</v>
      </c>
      <c r="AP26" s="2">
        <v>41</v>
      </c>
      <c r="AQ26" s="2">
        <v>42</v>
      </c>
      <c r="AR26" s="2">
        <v>43</v>
      </c>
      <c r="AS26" s="2">
        <v>44</v>
      </c>
      <c r="AT26" s="2">
        <v>45</v>
      </c>
      <c r="AU26" s="2">
        <v>46</v>
      </c>
      <c r="AV26" s="2">
        <v>47</v>
      </c>
      <c r="AW26" s="2">
        <v>48</v>
      </c>
      <c r="AX26" s="2">
        <v>49</v>
      </c>
      <c r="AY26" s="2">
        <v>50</v>
      </c>
      <c r="AZ26" s="2">
        <v>51</v>
      </c>
      <c r="BA26" s="2">
        <v>52</v>
      </c>
    </row>
    <row r="27" spans="1:53" s="1" customFormat="1" ht="14.25" customHeight="1">
      <c r="A27" s="56" t="s">
        <v>0</v>
      </c>
      <c r="B27" s="125" t="s">
        <v>139</v>
      </c>
      <c r="C27" s="125" t="s">
        <v>139</v>
      </c>
      <c r="D27" s="125" t="s">
        <v>139</v>
      </c>
      <c r="E27" s="125" t="s">
        <v>139</v>
      </c>
      <c r="F27" s="125" t="s">
        <v>139</v>
      </c>
      <c r="G27" s="125" t="s">
        <v>139</v>
      </c>
      <c r="H27" s="125" t="s">
        <v>139</v>
      </c>
      <c r="I27" s="125" t="s">
        <v>139</v>
      </c>
      <c r="J27" s="125" t="s">
        <v>139</v>
      </c>
      <c r="K27" s="125" t="s">
        <v>139</v>
      </c>
      <c r="L27" s="125" t="s">
        <v>139</v>
      </c>
      <c r="M27" s="125" t="s">
        <v>139</v>
      </c>
      <c r="N27" s="125" t="s">
        <v>139</v>
      </c>
      <c r="O27" s="125" t="s">
        <v>139</v>
      </c>
      <c r="P27" s="125" t="s">
        <v>139</v>
      </c>
      <c r="Q27" s="125" t="s">
        <v>139</v>
      </c>
      <c r="R27" s="125" t="s">
        <v>140</v>
      </c>
      <c r="S27" s="125" t="s">
        <v>140</v>
      </c>
      <c r="T27" s="126" t="s">
        <v>141</v>
      </c>
      <c r="U27" s="126" t="s">
        <v>142</v>
      </c>
      <c r="V27" s="126" t="s">
        <v>142</v>
      </c>
      <c r="W27" s="126" t="s">
        <v>142</v>
      </c>
      <c r="X27" s="126" t="s">
        <v>143</v>
      </c>
      <c r="Y27" s="126" t="s">
        <v>144</v>
      </c>
      <c r="Z27" s="126" t="s">
        <v>144</v>
      </c>
      <c r="AA27" s="126" t="s">
        <v>144</v>
      </c>
      <c r="AB27" s="126" t="s">
        <v>144</v>
      </c>
      <c r="AC27" s="126" t="s">
        <v>144</v>
      </c>
      <c r="AD27" s="126" t="s">
        <v>144</v>
      </c>
      <c r="AE27" s="126" t="s">
        <v>144</v>
      </c>
      <c r="AF27" s="126" t="s">
        <v>144</v>
      </c>
      <c r="AG27" s="126" t="s">
        <v>144</v>
      </c>
      <c r="AH27" s="126" t="s">
        <v>144</v>
      </c>
      <c r="AI27" s="126" t="s">
        <v>144</v>
      </c>
      <c r="AJ27" s="126" t="s">
        <v>144</v>
      </c>
      <c r="AK27" s="126" t="s">
        <v>144</v>
      </c>
      <c r="AL27" s="126" t="s">
        <v>144</v>
      </c>
      <c r="AM27" s="126" t="s">
        <v>144</v>
      </c>
      <c r="AN27" s="126" t="s">
        <v>144</v>
      </c>
      <c r="AO27" s="126" t="s">
        <v>140</v>
      </c>
      <c r="AP27" s="126" t="s">
        <v>141</v>
      </c>
      <c r="AQ27" s="126" t="s">
        <v>141</v>
      </c>
      <c r="AR27" s="126" t="s">
        <v>145</v>
      </c>
      <c r="AS27" s="126" t="s">
        <v>145</v>
      </c>
      <c r="AT27" s="126" t="s">
        <v>145</v>
      </c>
      <c r="AU27" s="126" t="s">
        <v>145</v>
      </c>
      <c r="AV27" s="126" t="s">
        <v>143</v>
      </c>
      <c r="AW27" s="126" t="s">
        <v>143</v>
      </c>
      <c r="AX27" s="126" t="s">
        <v>143</v>
      </c>
      <c r="AY27" s="126" t="s">
        <v>143</v>
      </c>
      <c r="AZ27" s="126" t="s">
        <v>143</v>
      </c>
      <c r="BA27" s="126" t="s">
        <v>143</v>
      </c>
    </row>
    <row r="28" spans="1:53" s="1" customFormat="1" ht="28.5" customHeight="1">
      <c r="A28" s="56" t="s">
        <v>3</v>
      </c>
      <c r="B28" s="125" t="s">
        <v>139</v>
      </c>
      <c r="C28" s="125" t="s">
        <v>139</v>
      </c>
      <c r="D28" s="125" t="s">
        <v>139</v>
      </c>
      <c r="E28" s="125" t="s">
        <v>139</v>
      </c>
      <c r="F28" s="125" t="s">
        <v>139</v>
      </c>
      <c r="G28" s="125" t="s">
        <v>139</v>
      </c>
      <c r="H28" s="125" t="s">
        <v>139</v>
      </c>
      <c r="I28" s="125" t="s">
        <v>139</v>
      </c>
      <c r="J28" s="127" t="s">
        <v>145</v>
      </c>
      <c r="K28" s="127" t="s">
        <v>145</v>
      </c>
      <c r="L28" s="127" t="s">
        <v>145</v>
      </c>
      <c r="M28" s="127" t="s">
        <v>145</v>
      </c>
      <c r="N28" s="127" t="s">
        <v>146</v>
      </c>
      <c r="O28" s="126" t="s">
        <v>147</v>
      </c>
      <c r="P28" s="126" t="s">
        <v>147</v>
      </c>
      <c r="Q28" s="126" t="s">
        <v>148</v>
      </c>
      <c r="R28" s="126" t="s">
        <v>148</v>
      </c>
      <c r="S28" s="125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4"/>
      <c r="AT28" s="124"/>
      <c r="AU28" s="124"/>
      <c r="AV28" s="124"/>
      <c r="AW28" s="124"/>
      <c r="AX28" s="124"/>
      <c r="AY28" s="124"/>
      <c r="AZ28" s="124"/>
      <c r="BA28" s="124"/>
    </row>
    <row r="29" spans="1:53" s="1" customFormat="1" ht="4.5" customHeight="1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</row>
    <row r="30" spans="1:54" s="1" customFormat="1" ht="13.5" customHeight="1">
      <c r="A30" s="49" t="s">
        <v>51</v>
      </c>
      <c r="B30" s="49"/>
      <c r="C30" s="49"/>
      <c r="D30" s="49"/>
      <c r="F30" s="37" t="s">
        <v>94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59"/>
      <c r="AP30" s="59"/>
      <c r="AQ30" s="59"/>
      <c r="AR30" s="59"/>
      <c r="AT30" s="59"/>
      <c r="AU30" s="59"/>
      <c r="AV30" s="59"/>
      <c r="AW30" s="59"/>
      <c r="AX30" s="59"/>
      <c r="AY30" s="59"/>
      <c r="AZ30" s="59"/>
      <c r="BA30" s="59"/>
      <c r="BB30" s="60"/>
    </row>
    <row r="31" spans="1:54" s="1" customFormat="1" ht="13.5" customHeight="1">
      <c r="A31" s="45"/>
      <c r="B31" s="45"/>
      <c r="C31" s="45"/>
      <c r="D31" s="45"/>
      <c r="F31" s="45" t="s">
        <v>95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0"/>
    </row>
    <row r="32" spans="1:54" s="1" customFormat="1" ht="5.25" customHeight="1">
      <c r="A32" s="45"/>
      <c r="B32" s="45"/>
      <c r="C32" s="45"/>
      <c r="D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0"/>
    </row>
    <row r="33" spans="1:53" s="1" customFormat="1" ht="15.75">
      <c r="A33" s="234" t="s">
        <v>24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30"/>
      <c r="W33" s="234" t="s">
        <v>56</v>
      </c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I33" s="236" t="s">
        <v>55</v>
      </c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</row>
    <row r="34" spans="1:2" s="1" customFormat="1" ht="6" customHeight="1">
      <c r="A34" s="233"/>
      <c r="B34" s="233"/>
    </row>
    <row r="35" spans="1:53" s="1" customFormat="1" ht="70.5" customHeight="1">
      <c r="A35" s="231" t="s">
        <v>1</v>
      </c>
      <c r="B35" s="231"/>
      <c r="C35" s="231" t="s">
        <v>20</v>
      </c>
      <c r="D35" s="231"/>
      <c r="E35" s="231"/>
      <c r="F35" s="231" t="s">
        <v>53</v>
      </c>
      <c r="G35" s="231"/>
      <c r="H35" s="231"/>
      <c r="I35" s="231" t="s">
        <v>21</v>
      </c>
      <c r="J35" s="231"/>
      <c r="K35" s="231" t="s">
        <v>52</v>
      </c>
      <c r="L35" s="231"/>
      <c r="M35" s="231" t="s">
        <v>114</v>
      </c>
      <c r="N35" s="231"/>
      <c r="O35" s="231"/>
      <c r="P35" s="231"/>
      <c r="Q35" s="231"/>
      <c r="R35" s="231" t="s">
        <v>22</v>
      </c>
      <c r="S35" s="231"/>
      <c r="T35" s="231" t="s">
        <v>23</v>
      </c>
      <c r="U35" s="231"/>
      <c r="V35" s="62"/>
      <c r="W35" s="231" t="s">
        <v>27</v>
      </c>
      <c r="X35" s="231"/>
      <c r="Y35" s="231"/>
      <c r="Z35" s="231"/>
      <c r="AA35" s="231"/>
      <c r="AB35" s="231"/>
      <c r="AC35" s="231"/>
      <c r="AD35" s="231" t="s">
        <v>25</v>
      </c>
      <c r="AE35" s="231"/>
      <c r="AF35" s="231" t="s">
        <v>26</v>
      </c>
      <c r="AG35" s="231"/>
      <c r="AH35" s="32"/>
      <c r="AI35" s="227" t="s">
        <v>54</v>
      </c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9"/>
      <c r="AU35" s="230" t="s">
        <v>96</v>
      </c>
      <c r="AV35" s="230"/>
      <c r="AW35" s="230"/>
      <c r="AX35" s="230"/>
      <c r="AY35" s="230"/>
      <c r="AZ35" s="231" t="s">
        <v>25</v>
      </c>
      <c r="BA35" s="231"/>
    </row>
    <row r="36" spans="1:53" s="34" customFormat="1" ht="19.5" customHeight="1">
      <c r="A36" s="212" t="s">
        <v>0</v>
      </c>
      <c r="B36" s="212"/>
      <c r="C36" s="213">
        <v>32</v>
      </c>
      <c r="D36" s="232"/>
      <c r="E36" s="214"/>
      <c r="F36" s="213">
        <v>6</v>
      </c>
      <c r="G36" s="232"/>
      <c r="H36" s="214"/>
      <c r="I36" s="213">
        <v>4</v>
      </c>
      <c r="J36" s="214"/>
      <c r="K36" s="213"/>
      <c r="L36" s="214"/>
      <c r="M36" s="213"/>
      <c r="N36" s="232"/>
      <c r="O36" s="232"/>
      <c r="P36" s="232"/>
      <c r="Q36" s="214"/>
      <c r="R36" s="201">
        <v>10</v>
      </c>
      <c r="S36" s="201"/>
      <c r="T36" s="201">
        <f>SUM(C36:S36)</f>
        <v>52</v>
      </c>
      <c r="U36" s="201"/>
      <c r="V36" s="33"/>
      <c r="W36" s="209" t="s">
        <v>149</v>
      </c>
      <c r="X36" s="210"/>
      <c r="Y36" s="210"/>
      <c r="Z36" s="210"/>
      <c r="AA36" s="210"/>
      <c r="AB36" s="210"/>
      <c r="AC36" s="211"/>
      <c r="AD36" s="213">
        <v>2</v>
      </c>
      <c r="AE36" s="214"/>
      <c r="AF36" s="213">
        <v>4</v>
      </c>
      <c r="AG36" s="214"/>
      <c r="AI36" s="215" t="s">
        <v>154</v>
      </c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7"/>
      <c r="AU36" s="221" t="s">
        <v>156</v>
      </c>
      <c r="AV36" s="222"/>
      <c r="AW36" s="222"/>
      <c r="AX36" s="222"/>
      <c r="AY36" s="223"/>
      <c r="AZ36" s="205">
        <v>3</v>
      </c>
      <c r="BA36" s="206"/>
    </row>
    <row r="37" spans="1:53" s="34" customFormat="1" ht="25.5" customHeight="1">
      <c r="A37" s="212" t="s">
        <v>3</v>
      </c>
      <c r="B37" s="212"/>
      <c r="C37" s="201">
        <v>8</v>
      </c>
      <c r="D37" s="201"/>
      <c r="E37" s="201"/>
      <c r="F37" s="201"/>
      <c r="G37" s="201"/>
      <c r="H37" s="201"/>
      <c r="I37" s="201">
        <v>4</v>
      </c>
      <c r="J37" s="201"/>
      <c r="K37" s="201">
        <v>4</v>
      </c>
      <c r="L37" s="201"/>
      <c r="M37" s="201">
        <v>1</v>
      </c>
      <c r="N37" s="201"/>
      <c r="O37" s="201"/>
      <c r="P37" s="201"/>
      <c r="Q37" s="201"/>
      <c r="R37" s="201"/>
      <c r="S37" s="201"/>
      <c r="T37" s="201">
        <f>SUM(C37:S37)</f>
        <v>17</v>
      </c>
      <c r="U37" s="201"/>
      <c r="V37" s="33"/>
      <c r="W37" s="209" t="s">
        <v>150</v>
      </c>
      <c r="X37" s="210"/>
      <c r="Y37" s="210"/>
      <c r="Z37" s="210"/>
      <c r="AA37" s="210"/>
      <c r="AB37" s="210"/>
      <c r="AC37" s="211"/>
      <c r="AD37" s="201">
        <v>3</v>
      </c>
      <c r="AE37" s="201"/>
      <c r="AF37" s="201">
        <v>4</v>
      </c>
      <c r="AG37" s="201"/>
      <c r="AI37" s="218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20"/>
      <c r="AU37" s="224"/>
      <c r="AV37" s="225"/>
      <c r="AW37" s="225"/>
      <c r="AX37" s="225"/>
      <c r="AY37" s="226"/>
      <c r="AZ37" s="207"/>
      <c r="BA37" s="208"/>
    </row>
    <row r="38" spans="1:53" s="34" customFormat="1" ht="40.5" customHeight="1">
      <c r="A38" s="199" t="s">
        <v>23</v>
      </c>
      <c r="B38" s="199"/>
      <c r="C38" s="202">
        <f>SUM(C36:E37)</f>
        <v>40</v>
      </c>
      <c r="D38" s="202"/>
      <c r="E38" s="202"/>
      <c r="F38" s="202">
        <f>SUM(F36:H37)</f>
        <v>6</v>
      </c>
      <c r="G38" s="202"/>
      <c r="H38" s="202"/>
      <c r="I38" s="203">
        <f>SUM(I36:J37)</f>
        <v>8</v>
      </c>
      <c r="J38" s="204"/>
      <c r="K38" s="203">
        <f>SUM(K37)</f>
        <v>4</v>
      </c>
      <c r="L38" s="204"/>
      <c r="M38" s="201">
        <f>SUM(M37)</f>
        <v>1</v>
      </c>
      <c r="N38" s="201"/>
      <c r="O38" s="201"/>
      <c r="P38" s="201"/>
      <c r="Q38" s="201"/>
      <c r="R38" s="201">
        <f>SUM(R36:S37)</f>
        <v>10</v>
      </c>
      <c r="S38" s="201"/>
      <c r="T38" s="201">
        <f>SUM(C38:S38)</f>
        <v>69</v>
      </c>
      <c r="U38" s="201"/>
      <c r="V38" s="33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0" t="s">
        <v>157</v>
      </c>
      <c r="AV38" s="200"/>
      <c r="AW38" s="200"/>
      <c r="AX38" s="200"/>
      <c r="AY38" s="200"/>
      <c r="AZ38" s="201">
        <v>3</v>
      </c>
      <c r="BA38" s="201"/>
    </row>
    <row r="39" spans="1:54" s="1" customFormat="1" ht="1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0"/>
    </row>
  </sheetData>
  <sheetProtection/>
  <mergeCells count="105">
    <mergeCell ref="M18:AH18"/>
    <mergeCell ref="M19:AH19"/>
    <mergeCell ref="G20:S20"/>
    <mergeCell ref="U20:AA20"/>
    <mergeCell ref="AB20:AH20"/>
    <mergeCell ref="G21:S21"/>
    <mergeCell ref="AB21:AH21"/>
    <mergeCell ref="A1:M1"/>
    <mergeCell ref="A2:M2"/>
    <mergeCell ref="A3:D3"/>
    <mergeCell ref="F3:M3"/>
    <mergeCell ref="A4:D4"/>
    <mergeCell ref="F4:M4"/>
    <mergeCell ref="B5:M5"/>
    <mergeCell ref="A7:AZ7"/>
    <mergeCell ref="A9:BA9"/>
    <mergeCell ref="A11:BA11"/>
    <mergeCell ref="A12:C12"/>
    <mergeCell ref="D12:K12"/>
    <mergeCell ref="R12:AH12"/>
    <mergeCell ref="AP12:BA12"/>
    <mergeCell ref="D13:K13"/>
    <mergeCell ref="R13:AH13"/>
    <mergeCell ref="AP13:BA13"/>
    <mergeCell ref="F14:AH14"/>
    <mergeCell ref="AP14:BA14"/>
    <mergeCell ref="F15:AH15"/>
    <mergeCell ref="AP15:BA15"/>
    <mergeCell ref="A16:E16"/>
    <mergeCell ref="F16:AH16"/>
    <mergeCell ref="AJ16:AO16"/>
    <mergeCell ref="AP16:BA16"/>
    <mergeCell ref="F17:AH17"/>
    <mergeCell ref="AP17:BA17"/>
    <mergeCell ref="A23:BA23"/>
    <mergeCell ref="A25:A26"/>
    <mergeCell ref="B25:E25"/>
    <mergeCell ref="F25:I25"/>
    <mergeCell ref="J25:N25"/>
    <mergeCell ref="O25:R25"/>
    <mergeCell ref="S25:W25"/>
    <mergeCell ref="X25:AA25"/>
    <mergeCell ref="AB25:AE25"/>
    <mergeCell ref="AF25:AI25"/>
    <mergeCell ref="AJ25:AN25"/>
    <mergeCell ref="AO25:AR25"/>
    <mergeCell ref="AS25:AW25"/>
    <mergeCell ref="AX25:BA25"/>
    <mergeCell ref="A33:U33"/>
    <mergeCell ref="W33:AG33"/>
    <mergeCell ref="AI33:BA33"/>
    <mergeCell ref="A34:B34"/>
    <mergeCell ref="A35:B35"/>
    <mergeCell ref="C35:E35"/>
    <mergeCell ref="F35:H35"/>
    <mergeCell ref="I35:J35"/>
    <mergeCell ref="K35:L35"/>
    <mergeCell ref="M35:Q35"/>
    <mergeCell ref="R35:S35"/>
    <mergeCell ref="T35:U35"/>
    <mergeCell ref="W35:AC35"/>
    <mergeCell ref="AD35:AE35"/>
    <mergeCell ref="AF35:AG35"/>
    <mergeCell ref="AI35:AT35"/>
    <mergeCell ref="AU35:AY35"/>
    <mergeCell ref="AZ35:BA35"/>
    <mergeCell ref="A36:B36"/>
    <mergeCell ref="C36:E36"/>
    <mergeCell ref="F36:H36"/>
    <mergeCell ref="I36:J36"/>
    <mergeCell ref="K36:L36"/>
    <mergeCell ref="M36:Q36"/>
    <mergeCell ref="R36:S36"/>
    <mergeCell ref="AD36:AE36"/>
    <mergeCell ref="AF36:AG36"/>
    <mergeCell ref="AI36:AT37"/>
    <mergeCell ref="AU36:AY37"/>
    <mergeCell ref="AD37:AE37"/>
    <mergeCell ref="AF37:AG37"/>
    <mergeCell ref="A37:B37"/>
    <mergeCell ref="C37:E37"/>
    <mergeCell ref="F37:H37"/>
    <mergeCell ref="I37:J37"/>
    <mergeCell ref="K37:L37"/>
    <mergeCell ref="M37:Q37"/>
    <mergeCell ref="F38:H38"/>
    <mergeCell ref="I38:J38"/>
    <mergeCell ref="K38:L38"/>
    <mergeCell ref="M38:Q38"/>
    <mergeCell ref="AZ36:BA37"/>
    <mergeCell ref="R37:S37"/>
    <mergeCell ref="T37:U37"/>
    <mergeCell ref="W37:AC37"/>
    <mergeCell ref="T36:U36"/>
    <mergeCell ref="W36:AC36"/>
    <mergeCell ref="A38:B38"/>
    <mergeCell ref="AU38:AY38"/>
    <mergeCell ref="AZ38:BA38"/>
    <mergeCell ref="R38:S38"/>
    <mergeCell ref="T38:U38"/>
    <mergeCell ref="W38:AC38"/>
    <mergeCell ref="AD38:AE38"/>
    <mergeCell ref="AF38:AG38"/>
    <mergeCell ref="AI38:AT38"/>
    <mergeCell ref="C38:E38"/>
  </mergeCells>
  <printOptions/>
  <pageMargins left="0.472440944881889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0"/>
  <sheetViews>
    <sheetView view="pageBreakPreview" zoomScale="124" zoomScaleSheetLayoutView="124" zoomScalePageLayoutView="0" workbookViewId="0" topLeftCell="A15">
      <selection activeCell="B29" sqref="B29"/>
    </sheetView>
  </sheetViews>
  <sheetFormatPr defaultColWidth="9.00390625" defaultRowHeight="12.75"/>
  <cols>
    <col min="1" max="1" width="10.00390625" style="67" customWidth="1"/>
    <col min="2" max="2" width="54.00390625" style="67" customWidth="1"/>
    <col min="3" max="3" width="5.125" style="67" customWidth="1"/>
    <col min="4" max="4" width="5.00390625" style="67" customWidth="1"/>
    <col min="5" max="5" width="4.75390625" style="67" customWidth="1"/>
    <col min="6" max="6" width="4.25390625" style="67" customWidth="1"/>
    <col min="7" max="7" width="6.00390625" style="67" customWidth="1"/>
    <col min="8" max="8" width="6.125" style="67" customWidth="1"/>
    <col min="9" max="9" width="6.00390625" style="67" customWidth="1"/>
    <col min="10" max="10" width="6.25390625" style="67" customWidth="1"/>
    <col min="11" max="11" width="6.375" style="67" customWidth="1"/>
    <col min="12" max="12" width="8.625" style="67" customWidth="1"/>
    <col min="13" max="13" width="5.625" style="67" customWidth="1"/>
    <col min="14" max="14" width="6.875" style="67" customWidth="1"/>
    <col min="15" max="15" width="7.00390625" style="67" customWidth="1"/>
    <col min="16" max="16" width="6.75390625" style="67" customWidth="1"/>
    <col min="17" max="16384" width="9.125" style="67" customWidth="1"/>
  </cols>
  <sheetData>
    <row r="1" spans="1:45" s="1" customFormat="1" ht="18" customHeight="1">
      <c r="A1" s="262" t="s">
        <v>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13"/>
      <c r="R1" s="7"/>
      <c r="S1" s="7"/>
      <c r="T1" s="9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9"/>
      <c r="AS1" s="9"/>
    </row>
    <row r="2" spans="1:45" s="1" customFormat="1" ht="2.25" customHeight="1" thickBot="1">
      <c r="A2" s="263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3"/>
      <c r="R2" s="7"/>
      <c r="S2" s="7"/>
      <c r="T2" s="9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9"/>
      <c r="AS2" s="9"/>
    </row>
    <row r="3" spans="1:35" s="1" customFormat="1" ht="23.25" customHeight="1">
      <c r="A3" s="265" t="s">
        <v>28</v>
      </c>
      <c r="B3" s="268" t="s">
        <v>75</v>
      </c>
      <c r="C3" s="271" t="s">
        <v>29</v>
      </c>
      <c r="D3" s="272"/>
      <c r="E3" s="272"/>
      <c r="F3" s="273"/>
      <c r="G3" s="295" t="s">
        <v>45</v>
      </c>
      <c r="H3" s="271" t="s">
        <v>33</v>
      </c>
      <c r="I3" s="272"/>
      <c r="J3" s="272"/>
      <c r="K3" s="272"/>
      <c r="L3" s="272"/>
      <c r="M3" s="273"/>
      <c r="N3" s="296" t="s">
        <v>80</v>
      </c>
      <c r="O3" s="297"/>
      <c r="P3" s="298"/>
      <c r="Q3" s="15"/>
      <c r="R3" s="15"/>
      <c r="S3" s="15"/>
      <c r="T3" s="15"/>
      <c r="U3" s="15"/>
      <c r="V3" s="15"/>
      <c r="W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" customFormat="1" ht="12.75" customHeight="1">
      <c r="A4" s="266"/>
      <c r="B4" s="269"/>
      <c r="C4" s="277" t="s">
        <v>31</v>
      </c>
      <c r="D4" s="277" t="s">
        <v>32</v>
      </c>
      <c r="E4" s="203" t="s">
        <v>30</v>
      </c>
      <c r="F4" s="204"/>
      <c r="G4" s="290"/>
      <c r="H4" s="289" t="s">
        <v>34</v>
      </c>
      <c r="I4" s="203" t="s">
        <v>35</v>
      </c>
      <c r="J4" s="274"/>
      <c r="K4" s="274"/>
      <c r="L4" s="204"/>
      <c r="M4" s="289" t="s">
        <v>39</v>
      </c>
      <c r="N4" s="203" t="s">
        <v>40</v>
      </c>
      <c r="O4" s="204"/>
      <c r="P4" s="17" t="s">
        <v>41</v>
      </c>
      <c r="Q4" s="15"/>
      <c r="R4" s="15"/>
      <c r="S4" s="15"/>
      <c r="T4" s="15"/>
      <c r="U4" s="15"/>
      <c r="V4" s="15"/>
      <c r="W4" s="15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s="1" customFormat="1" ht="12" customHeight="1">
      <c r="A5" s="266"/>
      <c r="B5" s="269"/>
      <c r="C5" s="278"/>
      <c r="D5" s="278"/>
      <c r="E5" s="277" t="s">
        <v>76</v>
      </c>
      <c r="F5" s="292" t="s">
        <v>77</v>
      </c>
      <c r="G5" s="290"/>
      <c r="H5" s="290"/>
      <c r="I5" s="277" t="s">
        <v>36</v>
      </c>
      <c r="J5" s="203" t="s">
        <v>37</v>
      </c>
      <c r="K5" s="274"/>
      <c r="L5" s="204"/>
      <c r="M5" s="290"/>
      <c r="N5" s="203" t="s">
        <v>81</v>
      </c>
      <c r="O5" s="274"/>
      <c r="P5" s="287"/>
      <c r="Q5" s="15"/>
      <c r="R5" s="15"/>
      <c r="S5" s="15"/>
      <c r="T5" s="15"/>
      <c r="U5" s="15"/>
      <c r="V5" s="15"/>
      <c r="W5" s="1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s="1" customFormat="1" ht="10.5" customHeight="1">
      <c r="A6" s="266"/>
      <c r="B6" s="269"/>
      <c r="C6" s="278"/>
      <c r="D6" s="278"/>
      <c r="E6" s="278"/>
      <c r="F6" s="293"/>
      <c r="G6" s="290"/>
      <c r="H6" s="290"/>
      <c r="I6" s="278"/>
      <c r="J6" s="283" t="s">
        <v>38</v>
      </c>
      <c r="K6" s="284" t="s">
        <v>78</v>
      </c>
      <c r="L6" s="284" t="s">
        <v>79</v>
      </c>
      <c r="M6" s="290"/>
      <c r="N6" s="12">
        <v>1</v>
      </c>
      <c r="O6" s="12">
        <v>2</v>
      </c>
      <c r="P6" s="17">
        <v>3</v>
      </c>
      <c r="Q6" s="15"/>
      <c r="R6" s="15"/>
      <c r="S6" s="15"/>
      <c r="T6" s="15"/>
      <c r="U6" s="15"/>
      <c r="V6" s="15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1" customFormat="1" ht="12.75" customHeight="1">
      <c r="A7" s="266"/>
      <c r="B7" s="269"/>
      <c r="C7" s="278"/>
      <c r="D7" s="278"/>
      <c r="E7" s="278"/>
      <c r="F7" s="293"/>
      <c r="G7" s="290"/>
      <c r="H7" s="290"/>
      <c r="I7" s="278"/>
      <c r="J7" s="269"/>
      <c r="K7" s="285"/>
      <c r="L7" s="285"/>
      <c r="M7" s="290"/>
      <c r="N7" s="203" t="s">
        <v>42</v>
      </c>
      <c r="O7" s="274"/>
      <c r="P7" s="287"/>
      <c r="Q7" s="15"/>
      <c r="R7" s="15"/>
      <c r="S7" s="15"/>
      <c r="T7" s="15"/>
      <c r="U7" s="15"/>
      <c r="V7" s="15"/>
      <c r="W7" s="15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1" customFormat="1" ht="14.25" customHeight="1" thickBot="1">
      <c r="A8" s="267"/>
      <c r="B8" s="270"/>
      <c r="C8" s="279"/>
      <c r="D8" s="279"/>
      <c r="E8" s="279"/>
      <c r="F8" s="294"/>
      <c r="G8" s="291"/>
      <c r="H8" s="291"/>
      <c r="I8" s="279"/>
      <c r="J8" s="270"/>
      <c r="K8" s="286"/>
      <c r="L8" s="286"/>
      <c r="M8" s="291"/>
      <c r="N8" s="63">
        <v>16</v>
      </c>
      <c r="O8" s="63">
        <v>16</v>
      </c>
      <c r="P8" s="64">
        <v>8</v>
      </c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16" s="1" customFormat="1" ht="17.25" customHeight="1" thickBot="1">
      <c r="A9" s="288" t="s">
        <v>82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2"/>
    </row>
    <row r="10" spans="1:16" s="1" customFormat="1" ht="12.75" customHeight="1" thickBot="1">
      <c r="A10" s="280" t="s">
        <v>106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2"/>
    </row>
    <row r="11" spans="1:16" s="1" customFormat="1" ht="12" customHeight="1">
      <c r="A11" s="132" t="s">
        <v>108</v>
      </c>
      <c r="B11" s="140" t="s">
        <v>127</v>
      </c>
      <c r="C11" s="141"/>
      <c r="D11" s="142">
        <v>2</v>
      </c>
      <c r="E11" s="142"/>
      <c r="F11" s="143"/>
      <c r="G11" s="144">
        <v>3</v>
      </c>
      <c r="H11" s="132">
        <f>30*G11</f>
        <v>90</v>
      </c>
      <c r="I11" s="145">
        <f>SUM(J11:L11)</f>
        <v>32</v>
      </c>
      <c r="J11" s="5">
        <v>16</v>
      </c>
      <c r="K11" s="5"/>
      <c r="L11" s="5">
        <v>16</v>
      </c>
      <c r="M11" s="146">
        <f>H11-I11</f>
        <v>58</v>
      </c>
      <c r="N11" s="147"/>
      <c r="O11" s="5">
        <v>2</v>
      </c>
      <c r="P11" s="148"/>
    </row>
    <row r="12" spans="1:16" s="1" customFormat="1" ht="12" customHeight="1" thickBot="1">
      <c r="A12" s="130" t="s">
        <v>109</v>
      </c>
      <c r="B12" s="149" t="s">
        <v>120</v>
      </c>
      <c r="C12" s="150">
        <v>2</v>
      </c>
      <c r="D12" s="151"/>
      <c r="E12" s="151"/>
      <c r="F12" s="152"/>
      <c r="G12" s="135">
        <v>3</v>
      </c>
      <c r="H12" s="130">
        <f>30*G12</f>
        <v>90</v>
      </c>
      <c r="I12" s="153">
        <f>SUM(J12:L12)</f>
        <v>32</v>
      </c>
      <c r="J12" s="154">
        <v>16</v>
      </c>
      <c r="K12" s="154"/>
      <c r="L12" s="154">
        <v>16</v>
      </c>
      <c r="M12" s="155">
        <f>H12-I12</f>
        <v>58</v>
      </c>
      <c r="N12" s="137"/>
      <c r="O12" s="154">
        <v>2</v>
      </c>
      <c r="P12" s="155"/>
    </row>
    <row r="13" spans="1:16" s="1" customFormat="1" ht="12" customHeight="1" thickBot="1">
      <c r="A13" s="275" t="s">
        <v>83</v>
      </c>
      <c r="B13" s="322"/>
      <c r="C13" s="86">
        <v>1</v>
      </c>
      <c r="D13" s="19">
        <v>1</v>
      </c>
      <c r="E13" s="19">
        <v>0</v>
      </c>
      <c r="F13" s="66">
        <v>0</v>
      </c>
      <c r="G13" s="87">
        <f>SUM(G11:G12)</f>
        <v>6</v>
      </c>
      <c r="H13" s="116">
        <f aca="true" t="shared" si="0" ref="H13:P13">SUM(H11:H12)</f>
        <v>180</v>
      </c>
      <c r="I13" s="86">
        <f t="shared" si="0"/>
        <v>64</v>
      </c>
      <c r="J13" s="19">
        <f t="shared" si="0"/>
        <v>32</v>
      </c>
      <c r="K13" s="19">
        <v>0</v>
      </c>
      <c r="L13" s="19">
        <f t="shared" si="0"/>
        <v>32</v>
      </c>
      <c r="M13" s="89">
        <f t="shared" si="0"/>
        <v>116</v>
      </c>
      <c r="N13" s="86">
        <f t="shared" si="0"/>
        <v>0</v>
      </c>
      <c r="O13" s="19">
        <f t="shared" si="0"/>
        <v>4</v>
      </c>
      <c r="P13" s="66">
        <f t="shared" si="0"/>
        <v>0</v>
      </c>
    </row>
    <row r="14" spans="1:16" s="1" customFormat="1" ht="13.5" customHeight="1" thickBot="1">
      <c r="A14" s="280" t="s">
        <v>107</v>
      </c>
      <c r="B14" s="299"/>
      <c r="C14" s="299"/>
      <c r="D14" s="299"/>
      <c r="E14" s="299"/>
      <c r="F14" s="299"/>
      <c r="G14" s="300"/>
      <c r="H14" s="299"/>
      <c r="I14" s="301"/>
      <c r="J14" s="301"/>
      <c r="K14" s="301"/>
      <c r="L14" s="301"/>
      <c r="M14" s="301"/>
      <c r="N14" s="301"/>
      <c r="O14" s="301"/>
      <c r="P14" s="302"/>
    </row>
    <row r="15" spans="1:16" s="1" customFormat="1" ht="12" customHeight="1">
      <c r="A15" s="172" t="s">
        <v>110</v>
      </c>
      <c r="B15" s="186" t="s">
        <v>119</v>
      </c>
      <c r="C15" s="141"/>
      <c r="D15" s="142">
        <v>1</v>
      </c>
      <c r="E15" s="142"/>
      <c r="F15" s="143"/>
      <c r="G15" s="144">
        <v>3</v>
      </c>
      <c r="H15" s="132">
        <f aca="true" t="shared" si="1" ref="H15:H20">30*G15</f>
        <v>90</v>
      </c>
      <c r="I15" s="145">
        <f>SUM(J15:L15)</f>
        <v>32</v>
      </c>
      <c r="J15" s="5">
        <v>16</v>
      </c>
      <c r="K15" s="5"/>
      <c r="L15" s="5">
        <v>16</v>
      </c>
      <c r="M15" s="115">
        <f aca="true" t="shared" si="2" ref="M15:M20">H15-I15</f>
        <v>58</v>
      </c>
      <c r="N15" s="145">
        <v>2</v>
      </c>
      <c r="O15" s="5"/>
      <c r="P15" s="148"/>
    </row>
    <row r="16" spans="1:16" s="1" customFormat="1" ht="12" customHeight="1">
      <c r="A16" s="100" t="s">
        <v>111</v>
      </c>
      <c r="B16" s="187" t="s">
        <v>125</v>
      </c>
      <c r="C16" s="150">
        <v>2</v>
      </c>
      <c r="D16" s="151"/>
      <c r="E16" s="151"/>
      <c r="F16" s="152"/>
      <c r="G16" s="144">
        <v>5</v>
      </c>
      <c r="H16" s="130">
        <f t="shared" si="1"/>
        <v>150</v>
      </c>
      <c r="I16" s="156">
        <f>SUM(J16:L16)</f>
        <v>48</v>
      </c>
      <c r="J16" s="3">
        <v>32</v>
      </c>
      <c r="K16" s="3">
        <v>16</v>
      </c>
      <c r="L16" s="3"/>
      <c r="M16" s="83">
        <f t="shared" si="2"/>
        <v>102</v>
      </c>
      <c r="N16" s="156"/>
      <c r="O16" s="3">
        <v>3</v>
      </c>
      <c r="P16" s="157"/>
    </row>
    <row r="17" spans="1:16" s="1" customFormat="1" ht="12" customHeight="1">
      <c r="A17" s="100" t="s">
        <v>121</v>
      </c>
      <c r="B17" s="187" t="s">
        <v>133</v>
      </c>
      <c r="C17" s="150"/>
      <c r="D17" s="151" t="s">
        <v>134</v>
      </c>
      <c r="E17" s="151"/>
      <c r="F17" s="152"/>
      <c r="G17" s="135">
        <v>6</v>
      </c>
      <c r="H17" s="100">
        <f t="shared" si="1"/>
        <v>180</v>
      </c>
      <c r="I17" s="139"/>
      <c r="J17" s="10"/>
      <c r="K17" s="10"/>
      <c r="L17" s="10"/>
      <c r="M17" s="138">
        <f t="shared" si="2"/>
        <v>180</v>
      </c>
      <c r="N17" s="156"/>
      <c r="O17" s="3"/>
      <c r="P17" s="162"/>
    </row>
    <row r="18" spans="1:16" s="1" customFormat="1" ht="12" customHeight="1">
      <c r="A18" s="100" t="s">
        <v>122</v>
      </c>
      <c r="B18" s="187" t="s">
        <v>126</v>
      </c>
      <c r="C18" s="150"/>
      <c r="D18" s="151" t="s">
        <v>135</v>
      </c>
      <c r="E18" s="151"/>
      <c r="F18" s="152"/>
      <c r="G18" s="135">
        <v>6</v>
      </c>
      <c r="H18" s="100">
        <f t="shared" si="1"/>
        <v>180</v>
      </c>
      <c r="I18" s="139"/>
      <c r="J18" s="10"/>
      <c r="K18" s="10"/>
      <c r="L18" s="10"/>
      <c r="M18" s="138">
        <f t="shared" si="2"/>
        <v>180</v>
      </c>
      <c r="N18" s="156"/>
      <c r="O18" s="3"/>
      <c r="P18" s="162"/>
    </row>
    <row r="19" spans="1:16" s="1" customFormat="1" ht="12" customHeight="1">
      <c r="A19" s="100" t="s">
        <v>123</v>
      </c>
      <c r="B19" s="187" t="s">
        <v>156</v>
      </c>
      <c r="C19" s="150"/>
      <c r="D19" s="151"/>
      <c r="E19" s="151"/>
      <c r="F19" s="152"/>
      <c r="G19" s="135">
        <v>3</v>
      </c>
      <c r="H19" s="100">
        <f t="shared" si="1"/>
        <v>90</v>
      </c>
      <c r="I19" s="139"/>
      <c r="J19" s="10"/>
      <c r="K19" s="10"/>
      <c r="L19" s="10"/>
      <c r="M19" s="138">
        <f t="shared" si="2"/>
        <v>90</v>
      </c>
      <c r="N19" s="156"/>
      <c r="O19" s="3"/>
      <c r="P19" s="162"/>
    </row>
    <row r="20" spans="1:16" s="1" customFormat="1" ht="12" customHeight="1" thickBot="1">
      <c r="A20" s="188" t="s">
        <v>124</v>
      </c>
      <c r="B20" s="189" t="s">
        <v>158</v>
      </c>
      <c r="C20" s="163"/>
      <c r="D20" s="164"/>
      <c r="E20" s="164"/>
      <c r="F20" s="165"/>
      <c r="G20" s="159">
        <v>9</v>
      </c>
      <c r="H20" s="133">
        <f t="shared" si="1"/>
        <v>270</v>
      </c>
      <c r="I20" s="153"/>
      <c r="J20" s="154"/>
      <c r="K20" s="154"/>
      <c r="L20" s="154"/>
      <c r="M20" s="136">
        <f t="shared" si="2"/>
        <v>270</v>
      </c>
      <c r="N20" s="153"/>
      <c r="O20" s="154"/>
      <c r="P20" s="155"/>
    </row>
    <row r="21" spans="1:16" s="1" customFormat="1" ht="12" customHeight="1" thickBot="1">
      <c r="A21" s="321" t="s">
        <v>176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  <c r="N21" s="300"/>
      <c r="O21" s="300"/>
      <c r="P21" s="303"/>
    </row>
    <row r="22" spans="1:16" s="1" customFormat="1" ht="12" customHeight="1">
      <c r="A22" s="190" t="s">
        <v>159</v>
      </c>
      <c r="B22" s="158" t="s">
        <v>151</v>
      </c>
      <c r="C22" s="150">
        <v>1</v>
      </c>
      <c r="D22" s="151"/>
      <c r="E22" s="151"/>
      <c r="F22" s="152"/>
      <c r="G22" s="159">
        <v>4</v>
      </c>
      <c r="H22" s="100">
        <f aca="true" t="shared" si="3" ref="H22:H29">30*G22</f>
        <v>120</v>
      </c>
      <c r="I22" s="139">
        <f aca="true" t="shared" si="4" ref="I22:I28">SUM(J22:L22)</f>
        <v>48</v>
      </c>
      <c r="J22" s="10">
        <v>32</v>
      </c>
      <c r="K22" s="10"/>
      <c r="L22" s="10">
        <v>16</v>
      </c>
      <c r="M22" s="138">
        <f aca="true" t="shared" si="5" ref="M22:M29">H22-I22</f>
        <v>72</v>
      </c>
      <c r="N22" s="160">
        <v>3</v>
      </c>
      <c r="O22" s="154"/>
      <c r="P22" s="155"/>
    </row>
    <row r="23" spans="1:16" s="1" customFormat="1" ht="12" customHeight="1">
      <c r="A23" s="100" t="s">
        <v>160</v>
      </c>
      <c r="B23" s="161" t="s">
        <v>152</v>
      </c>
      <c r="C23" s="150">
        <v>1</v>
      </c>
      <c r="D23" s="151"/>
      <c r="E23" s="151"/>
      <c r="F23" s="152"/>
      <c r="G23" s="159">
        <v>4</v>
      </c>
      <c r="H23" s="100">
        <f t="shared" si="3"/>
        <v>120</v>
      </c>
      <c r="I23" s="139">
        <f t="shared" si="4"/>
        <v>48</v>
      </c>
      <c r="J23" s="10">
        <v>32</v>
      </c>
      <c r="K23" s="10"/>
      <c r="L23" s="10">
        <v>16</v>
      </c>
      <c r="M23" s="138">
        <f t="shared" si="5"/>
        <v>72</v>
      </c>
      <c r="N23" s="153">
        <v>3</v>
      </c>
      <c r="O23" s="154"/>
      <c r="P23" s="155"/>
    </row>
    <row r="24" spans="1:16" s="1" customFormat="1" ht="12" customHeight="1">
      <c r="A24" s="190" t="s">
        <v>161</v>
      </c>
      <c r="B24" s="191" t="s">
        <v>175</v>
      </c>
      <c r="C24" s="150"/>
      <c r="D24" s="151">
        <v>1</v>
      </c>
      <c r="E24" s="151"/>
      <c r="F24" s="152"/>
      <c r="G24" s="159">
        <v>4</v>
      </c>
      <c r="H24" s="100">
        <f t="shared" si="3"/>
        <v>120</v>
      </c>
      <c r="I24" s="139">
        <f t="shared" si="4"/>
        <v>48</v>
      </c>
      <c r="J24" s="10">
        <v>32</v>
      </c>
      <c r="K24" s="10"/>
      <c r="L24" s="10">
        <v>16</v>
      </c>
      <c r="M24" s="138">
        <f t="shared" si="5"/>
        <v>72</v>
      </c>
      <c r="N24" s="153">
        <v>3</v>
      </c>
      <c r="O24" s="154"/>
      <c r="P24" s="155"/>
    </row>
    <row r="25" spans="1:16" s="1" customFormat="1" ht="12" customHeight="1">
      <c r="A25" s="100" t="s">
        <v>162</v>
      </c>
      <c r="B25" s="149" t="s">
        <v>167</v>
      </c>
      <c r="C25" s="150">
        <v>1</v>
      </c>
      <c r="D25" s="151"/>
      <c r="E25" s="151"/>
      <c r="F25" s="152"/>
      <c r="G25" s="159">
        <v>4</v>
      </c>
      <c r="H25" s="100">
        <f t="shared" si="3"/>
        <v>120</v>
      </c>
      <c r="I25" s="139">
        <f t="shared" si="4"/>
        <v>48</v>
      </c>
      <c r="J25" s="10">
        <v>32</v>
      </c>
      <c r="K25" s="10"/>
      <c r="L25" s="10">
        <v>16</v>
      </c>
      <c r="M25" s="138">
        <f t="shared" si="5"/>
        <v>72</v>
      </c>
      <c r="N25" s="153">
        <v>3</v>
      </c>
      <c r="O25" s="154"/>
      <c r="P25" s="155"/>
    </row>
    <row r="26" spans="1:16" s="1" customFormat="1" ht="12" customHeight="1">
      <c r="A26" s="190" t="s">
        <v>163</v>
      </c>
      <c r="B26" s="161" t="s">
        <v>153</v>
      </c>
      <c r="C26" s="150">
        <v>2</v>
      </c>
      <c r="D26" s="151"/>
      <c r="E26" s="151"/>
      <c r="F26" s="152"/>
      <c r="G26" s="159">
        <v>4</v>
      </c>
      <c r="H26" s="100">
        <f t="shared" si="3"/>
        <v>120</v>
      </c>
      <c r="I26" s="139">
        <f t="shared" si="4"/>
        <v>48</v>
      </c>
      <c r="J26" s="10">
        <v>32</v>
      </c>
      <c r="K26" s="10"/>
      <c r="L26" s="10">
        <v>16</v>
      </c>
      <c r="M26" s="138">
        <f t="shared" si="5"/>
        <v>72</v>
      </c>
      <c r="N26" s="153"/>
      <c r="O26" s="154">
        <v>3</v>
      </c>
      <c r="P26" s="155"/>
    </row>
    <row r="27" spans="1:16" s="1" customFormat="1" ht="12" customHeight="1">
      <c r="A27" s="100" t="s">
        <v>164</v>
      </c>
      <c r="B27" s="198" t="s">
        <v>182</v>
      </c>
      <c r="C27" s="150"/>
      <c r="D27" s="151">
        <v>1</v>
      </c>
      <c r="E27" s="151"/>
      <c r="F27" s="152"/>
      <c r="G27" s="159">
        <v>3</v>
      </c>
      <c r="H27" s="100">
        <f t="shared" si="3"/>
        <v>90</v>
      </c>
      <c r="I27" s="139">
        <f t="shared" si="4"/>
        <v>32</v>
      </c>
      <c r="J27" s="10">
        <v>16</v>
      </c>
      <c r="K27" s="10"/>
      <c r="L27" s="10">
        <v>16</v>
      </c>
      <c r="M27" s="138">
        <f t="shared" si="5"/>
        <v>58</v>
      </c>
      <c r="N27" s="153">
        <v>2</v>
      </c>
      <c r="O27" s="154"/>
      <c r="P27" s="155"/>
    </row>
    <row r="28" spans="1:16" s="1" customFormat="1" ht="12" customHeight="1">
      <c r="A28" s="190" t="s">
        <v>165</v>
      </c>
      <c r="B28" s="149" t="s">
        <v>183</v>
      </c>
      <c r="C28" s="150"/>
      <c r="D28" s="151">
        <v>1</v>
      </c>
      <c r="E28" s="151"/>
      <c r="F28" s="152"/>
      <c r="G28" s="159">
        <v>3</v>
      </c>
      <c r="H28" s="100">
        <f t="shared" si="3"/>
        <v>90</v>
      </c>
      <c r="I28" s="139">
        <f t="shared" si="4"/>
        <v>32</v>
      </c>
      <c r="J28" s="10"/>
      <c r="K28" s="10"/>
      <c r="L28" s="10">
        <v>32</v>
      </c>
      <c r="M28" s="138">
        <f t="shared" si="5"/>
        <v>58</v>
      </c>
      <c r="N28" s="153">
        <v>2</v>
      </c>
      <c r="O28" s="154"/>
      <c r="P28" s="155"/>
    </row>
    <row r="29" spans="1:16" s="1" customFormat="1" ht="12" customHeight="1" thickBot="1">
      <c r="A29" s="101" t="s">
        <v>166</v>
      </c>
      <c r="B29" s="175" t="s">
        <v>128</v>
      </c>
      <c r="C29" s="184"/>
      <c r="D29" s="176"/>
      <c r="E29" s="176">
        <v>2</v>
      </c>
      <c r="F29" s="185"/>
      <c r="G29" s="159">
        <v>3</v>
      </c>
      <c r="H29" s="100">
        <f t="shared" si="3"/>
        <v>90</v>
      </c>
      <c r="I29" s="139"/>
      <c r="J29" s="10"/>
      <c r="K29" s="10"/>
      <c r="L29" s="10"/>
      <c r="M29" s="138">
        <f t="shared" si="5"/>
        <v>90</v>
      </c>
      <c r="N29" s="153"/>
      <c r="O29" s="154"/>
      <c r="P29" s="155"/>
    </row>
    <row r="30" spans="1:16" s="1" customFormat="1" ht="12.75" customHeight="1" thickBot="1">
      <c r="A30" s="275" t="s">
        <v>83</v>
      </c>
      <c r="B30" s="276"/>
      <c r="C30" s="86">
        <v>5</v>
      </c>
      <c r="D30" s="19">
        <v>6</v>
      </c>
      <c r="E30" s="19">
        <v>1</v>
      </c>
      <c r="F30" s="66">
        <v>0</v>
      </c>
      <c r="G30" s="88">
        <f aca="true" t="shared" si="6" ref="G30:P30">SUM(G15:G29)</f>
        <v>61</v>
      </c>
      <c r="H30" s="116">
        <f t="shared" si="6"/>
        <v>1830</v>
      </c>
      <c r="I30" s="86">
        <f t="shared" si="6"/>
        <v>384</v>
      </c>
      <c r="J30" s="19">
        <f t="shared" si="6"/>
        <v>224</v>
      </c>
      <c r="K30" s="19">
        <f t="shared" si="6"/>
        <v>16</v>
      </c>
      <c r="L30" s="19">
        <f t="shared" si="6"/>
        <v>144</v>
      </c>
      <c r="M30" s="89">
        <f t="shared" si="6"/>
        <v>1446</v>
      </c>
      <c r="N30" s="86">
        <f t="shared" si="6"/>
        <v>18</v>
      </c>
      <c r="O30" s="19">
        <f t="shared" si="6"/>
        <v>6</v>
      </c>
      <c r="P30" s="66">
        <f t="shared" si="6"/>
        <v>0</v>
      </c>
    </row>
    <row r="31" spans="1:16" s="1" customFormat="1" ht="14.25" customHeight="1" thickBot="1">
      <c r="A31" s="304" t="s">
        <v>84</v>
      </c>
      <c r="B31" s="305"/>
      <c r="C31" s="19">
        <f aca="true" t="shared" si="7" ref="C31:P31">C13+C30</f>
        <v>6</v>
      </c>
      <c r="D31" s="19">
        <f t="shared" si="7"/>
        <v>7</v>
      </c>
      <c r="E31" s="19">
        <f t="shared" si="7"/>
        <v>1</v>
      </c>
      <c r="F31" s="89">
        <f t="shared" si="7"/>
        <v>0</v>
      </c>
      <c r="G31" s="88">
        <f t="shared" si="7"/>
        <v>67</v>
      </c>
      <c r="H31" s="87">
        <f t="shared" si="7"/>
        <v>2010</v>
      </c>
      <c r="I31" s="134">
        <f t="shared" si="7"/>
        <v>448</v>
      </c>
      <c r="J31" s="65">
        <f t="shared" si="7"/>
        <v>256</v>
      </c>
      <c r="K31" s="65">
        <f t="shared" si="7"/>
        <v>16</v>
      </c>
      <c r="L31" s="65">
        <f t="shared" si="7"/>
        <v>176</v>
      </c>
      <c r="M31" s="78">
        <f t="shared" si="7"/>
        <v>1562</v>
      </c>
      <c r="N31" s="134">
        <f t="shared" si="7"/>
        <v>18</v>
      </c>
      <c r="O31" s="65">
        <f t="shared" si="7"/>
        <v>10</v>
      </c>
      <c r="P31" s="78">
        <f t="shared" si="7"/>
        <v>0</v>
      </c>
    </row>
    <row r="32" spans="1:16" s="1" customFormat="1" ht="12" customHeight="1" thickBot="1">
      <c r="A32" s="288" t="s">
        <v>85</v>
      </c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3"/>
    </row>
    <row r="33" spans="1:16" s="1" customFormat="1" ht="13.5" customHeight="1" thickBot="1">
      <c r="A33" s="288" t="s">
        <v>86</v>
      </c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2"/>
    </row>
    <row r="34" spans="1:16" s="1" customFormat="1" ht="17.25" customHeight="1" thickBot="1">
      <c r="A34" s="280" t="s">
        <v>115</v>
      </c>
      <c r="B34" s="308"/>
      <c r="C34" s="308"/>
      <c r="D34" s="308"/>
      <c r="E34" s="308"/>
      <c r="F34" s="308"/>
      <c r="G34" s="308"/>
      <c r="H34" s="308"/>
      <c r="I34" s="308"/>
      <c r="J34" s="308"/>
      <c r="K34" s="308"/>
      <c r="L34" s="308"/>
      <c r="M34" s="308"/>
      <c r="N34" s="308"/>
      <c r="O34" s="308"/>
      <c r="P34" s="309"/>
    </row>
    <row r="35" spans="1:16" s="1" customFormat="1" ht="12" customHeight="1" thickBot="1">
      <c r="A35" s="129" t="s">
        <v>116</v>
      </c>
      <c r="B35" s="166" t="s">
        <v>136</v>
      </c>
      <c r="C35" s="90"/>
      <c r="D35" s="91">
        <v>2</v>
      </c>
      <c r="E35" s="79"/>
      <c r="F35" s="92"/>
      <c r="G35" s="167">
        <v>3</v>
      </c>
      <c r="H35" s="167">
        <f>30*G35</f>
        <v>90</v>
      </c>
      <c r="I35" s="168">
        <f>SUM(J35:L35)</f>
        <v>32</v>
      </c>
      <c r="J35" s="80">
        <v>16</v>
      </c>
      <c r="K35" s="80"/>
      <c r="L35" s="80">
        <v>16</v>
      </c>
      <c r="M35" s="169">
        <f>H35-I35</f>
        <v>58</v>
      </c>
      <c r="N35" s="80"/>
      <c r="O35" s="80">
        <v>2</v>
      </c>
      <c r="P35" s="81"/>
    </row>
    <row r="36" spans="1:16" s="18" customFormat="1" ht="12" customHeight="1" thickBot="1">
      <c r="A36" s="306" t="s">
        <v>83</v>
      </c>
      <c r="B36" s="307"/>
      <c r="C36" s="102"/>
      <c r="D36" s="19">
        <v>1</v>
      </c>
      <c r="E36" s="103"/>
      <c r="F36" s="104"/>
      <c r="G36" s="88">
        <v>3</v>
      </c>
      <c r="H36" s="88">
        <f>30*G36</f>
        <v>90</v>
      </c>
      <c r="I36" s="85">
        <f>SUM(J36:L36)</f>
        <v>32</v>
      </c>
      <c r="J36" s="19">
        <v>16</v>
      </c>
      <c r="K36" s="19"/>
      <c r="L36" s="19">
        <v>16</v>
      </c>
      <c r="M36" s="89">
        <f>H36-I36</f>
        <v>58</v>
      </c>
      <c r="N36" s="19"/>
      <c r="O36" s="19">
        <v>2</v>
      </c>
      <c r="P36" s="66"/>
    </row>
    <row r="37" spans="1:16" s="1" customFormat="1" ht="15.75" customHeight="1" thickBot="1">
      <c r="A37" s="288" t="s">
        <v>117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8"/>
      <c r="O37" s="328"/>
      <c r="P37" s="329"/>
    </row>
    <row r="38" spans="1:16" s="1" customFormat="1" ht="12" customHeight="1">
      <c r="A38" s="128" t="s">
        <v>118</v>
      </c>
      <c r="B38" s="170" t="s">
        <v>168</v>
      </c>
      <c r="C38" s="96"/>
      <c r="D38" s="171">
        <v>2</v>
      </c>
      <c r="E38" s="82"/>
      <c r="F38" s="97"/>
      <c r="G38" s="172">
        <v>4</v>
      </c>
      <c r="H38" s="173">
        <f>30*G38</f>
        <v>120</v>
      </c>
      <c r="I38" s="139">
        <f>SUM(J38:L38)</f>
        <v>48</v>
      </c>
      <c r="J38" s="10">
        <v>32</v>
      </c>
      <c r="K38" s="10"/>
      <c r="L38" s="10">
        <v>16</v>
      </c>
      <c r="M38" s="138">
        <f>H38-I38</f>
        <v>72</v>
      </c>
      <c r="N38" s="145"/>
      <c r="O38" s="5">
        <v>3</v>
      </c>
      <c r="P38" s="146"/>
    </row>
    <row r="39" spans="1:16" s="1" customFormat="1" ht="12" customHeight="1">
      <c r="A39" s="130" t="s">
        <v>129</v>
      </c>
      <c r="B39" s="149" t="s">
        <v>169</v>
      </c>
      <c r="C39" s="93"/>
      <c r="D39" s="151">
        <v>2</v>
      </c>
      <c r="E39" s="77"/>
      <c r="F39" s="98"/>
      <c r="G39" s="100">
        <v>4</v>
      </c>
      <c r="H39" s="174">
        <f>30*G39</f>
        <v>120</v>
      </c>
      <c r="I39" s="139">
        <f>SUM(J39:L39)</f>
        <v>48</v>
      </c>
      <c r="J39" s="10">
        <v>32</v>
      </c>
      <c r="K39" s="10"/>
      <c r="L39" s="10">
        <v>16</v>
      </c>
      <c r="M39" s="138">
        <f>H39-I39</f>
        <v>72</v>
      </c>
      <c r="N39" s="156"/>
      <c r="O39" s="3">
        <v>3</v>
      </c>
      <c r="P39" s="162"/>
    </row>
    <row r="40" spans="1:16" s="1" customFormat="1" ht="12" customHeight="1">
      <c r="A40" s="130" t="s">
        <v>130</v>
      </c>
      <c r="B40" s="149" t="s">
        <v>170</v>
      </c>
      <c r="C40" s="93"/>
      <c r="D40" s="151">
        <v>3</v>
      </c>
      <c r="E40" s="77"/>
      <c r="F40" s="98"/>
      <c r="G40" s="100">
        <v>4</v>
      </c>
      <c r="H40" s="174">
        <f>30*G40</f>
        <v>120</v>
      </c>
      <c r="I40" s="139">
        <f>SUM(J40:L40)</f>
        <v>48</v>
      </c>
      <c r="J40" s="10">
        <v>32</v>
      </c>
      <c r="K40" s="10"/>
      <c r="L40" s="10">
        <v>16</v>
      </c>
      <c r="M40" s="138">
        <f>H40-I40</f>
        <v>72</v>
      </c>
      <c r="N40" s="156"/>
      <c r="O40" s="3"/>
      <c r="P40" s="162">
        <v>6</v>
      </c>
    </row>
    <row r="41" spans="1:16" s="1" customFormat="1" ht="12" customHeight="1">
      <c r="A41" s="130" t="s">
        <v>131</v>
      </c>
      <c r="B41" s="149" t="s">
        <v>171</v>
      </c>
      <c r="C41" s="93"/>
      <c r="D41" s="151">
        <v>3</v>
      </c>
      <c r="E41" s="77"/>
      <c r="F41" s="98"/>
      <c r="G41" s="100">
        <v>4</v>
      </c>
      <c r="H41" s="174">
        <f>30*G41</f>
        <v>120</v>
      </c>
      <c r="I41" s="139">
        <f>SUM(J41:L41)</f>
        <v>48</v>
      </c>
      <c r="J41" s="10">
        <v>32</v>
      </c>
      <c r="K41" s="10"/>
      <c r="L41" s="10">
        <v>16</v>
      </c>
      <c r="M41" s="138">
        <f>H41-I41</f>
        <v>72</v>
      </c>
      <c r="N41" s="156"/>
      <c r="O41" s="3"/>
      <c r="P41" s="162">
        <v>6</v>
      </c>
    </row>
    <row r="42" spans="1:16" s="1" customFormat="1" ht="12" customHeight="1" thickBot="1">
      <c r="A42" s="131" t="s">
        <v>132</v>
      </c>
      <c r="B42" s="175" t="s">
        <v>172</v>
      </c>
      <c r="C42" s="94"/>
      <c r="D42" s="176">
        <v>3</v>
      </c>
      <c r="E42" s="95"/>
      <c r="F42" s="99"/>
      <c r="G42" s="101">
        <v>4</v>
      </c>
      <c r="H42" s="177">
        <f>30*G42</f>
        <v>120</v>
      </c>
      <c r="I42" s="178">
        <f>SUM(J42:L42)</f>
        <v>48</v>
      </c>
      <c r="J42" s="179">
        <v>32</v>
      </c>
      <c r="K42" s="179"/>
      <c r="L42" s="179">
        <v>16</v>
      </c>
      <c r="M42" s="180">
        <f>H42-I42</f>
        <v>72</v>
      </c>
      <c r="N42" s="181"/>
      <c r="O42" s="182"/>
      <c r="P42" s="183">
        <v>6</v>
      </c>
    </row>
    <row r="43" spans="1:17" s="1" customFormat="1" ht="12" customHeight="1" thickBot="1">
      <c r="A43" s="275" t="s">
        <v>83</v>
      </c>
      <c r="B43" s="322"/>
      <c r="C43" s="106"/>
      <c r="D43" s="111">
        <v>5</v>
      </c>
      <c r="E43" s="108"/>
      <c r="F43" s="109"/>
      <c r="G43" s="88">
        <f>SUM(G38:G42)</f>
        <v>20</v>
      </c>
      <c r="H43" s="89">
        <f aca="true" t="shared" si="8" ref="H43:P43">SUM(H38:H42)</f>
        <v>600</v>
      </c>
      <c r="I43" s="110">
        <f t="shared" si="8"/>
        <v>240</v>
      </c>
      <c r="J43" s="111">
        <f t="shared" si="8"/>
        <v>160</v>
      </c>
      <c r="K43" s="111">
        <f t="shared" si="8"/>
        <v>0</v>
      </c>
      <c r="L43" s="111">
        <f t="shared" si="8"/>
        <v>80</v>
      </c>
      <c r="M43" s="112">
        <f t="shared" si="8"/>
        <v>360</v>
      </c>
      <c r="N43" s="105">
        <f t="shared" si="8"/>
        <v>0</v>
      </c>
      <c r="O43" s="78">
        <f t="shared" si="8"/>
        <v>6</v>
      </c>
      <c r="P43" s="78">
        <f t="shared" si="8"/>
        <v>18</v>
      </c>
      <c r="Q43" s="9"/>
    </row>
    <row r="44" spans="1:16" s="1" customFormat="1" ht="15" customHeight="1" thickBot="1">
      <c r="A44" s="313" t="s">
        <v>87</v>
      </c>
      <c r="B44" s="314"/>
      <c r="C44" s="110"/>
      <c r="D44" s="111">
        <f>SUM(D36+D43)</f>
        <v>6</v>
      </c>
      <c r="E44" s="111"/>
      <c r="F44" s="112"/>
      <c r="G44" s="105">
        <f>SUM(G36+G43)</f>
        <v>23</v>
      </c>
      <c r="H44" s="113">
        <f aca="true" t="shared" si="9" ref="H44:P44">SUM(H36+H43)</f>
        <v>690</v>
      </c>
      <c r="I44" s="86">
        <f t="shared" si="9"/>
        <v>272</v>
      </c>
      <c r="J44" s="19">
        <f t="shared" si="9"/>
        <v>176</v>
      </c>
      <c r="K44" s="19">
        <f t="shared" si="9"/>
        <v>0</v>
      </c>
      <c r="L44" s="19">
        <f t="shared" si="9"/>
        <v>96</v>
      </c>
      <c r="M44" s="66">
        <f t="shared" si="9"/>
        <v>418</v>
      </c>
      <c r="N44" s="105">
        <f t="shared" si="9"/>
        <v>0</v>
      </c>
      <c r="O44" s="78">
        <f t="shared" si="9"/>
        <v>8</v>
      </c>
      <c r="P44" s="78">
        <f t="shared" si="9"/>
        <v>18</v>
      </c>
    </row>
    <row r="45" spans="1:16" s="1" customFormat="1" ht="15" customHeight="1" thickBot="1">
      <c r="A45" s="315" t="s">
        <v>88</v>
      </c>
      <c r="B45" s="316"/>
      <c r="C45" s="86">
        <f aca="true" t="shared" si="10" ref="C45:P45">C31+C44</f>
        <v>6</v>
      </c>
      <c r="D45" s="19">
        <f t="shared" si="10"/>
        <v>13</v>
      </c>
      <c r="E45" s="19">
        <f t="shared" si="10"/>
        <v>1</v>
      </c>
      <c r="F45" s="89">
        <f t="shared" si="10"/>
        <v>0</v>
      </c>
      <c r="G45" s="88">
        <f t="shared" si="10"/>
        <v>90</v>
      </c>
      <c r="H45" s="88">
        <f t="shared" si="10"/>
        <v>2700</v>
      </c>
      <c r="I45" s="114">
        <f t="shared" si="10"/>
        <v>720</v>
      </c>
      <c r="J45" s="65">
        <f t="shared" si="10"/>
        <v>432</v>
      </c>
      <c r="K45" s="65">
        <f t="shared" si="10"/>
        <v>16</v>
      </c>
      <c r="L45" s="65">
        <f t="shared" si="10"/>
        <v>272</v>
      </c>
      <c r="M45" s="113">
        <f t="shared" si="10"/>
        <v>1980</v>
      </c>
      <c r="N45" s="88">
        <f t="shared" si="10"/>
        <v>18</v>
      </c>
      <c r="O45" s="87">
        <f t="shared" si="10"/>
        <v>18</v>
      </c>
      <c r="P45" s="88">
        <f t="shared" si="10"/>
        <v>18</v>
      </c>
    </row>
    <row r="46" spans="1:16" s="1" customFormat="1" ht="14.25" customHeight="1" thickBot="1">
      <c r="A46" s="317" t="s">
        <v>44</v>
      </c>
      <c r="B46" s="318"/>
      <c r="C46" s="10"/>
      <c r="D46" s="10"/>
      <c r="E46" s="10"/>
      <c r="F46" s="10"/>
      <c r="G46" s="107"/>
      <c r="H46" s="5"/>
      <c r="I46" s="5"/>
      <c r="J46" s="5"/>
      <c r="K46" s="5"/>
      <c r="L46" s="5"/>
      <c r="M46" s="115"/>
      <c r="N46" s="116">
        <f>N45</f>
        <v>18</v>
      </c>
      <c r="O46" s="88">
        <f>O45</f>
        <v>18</v>
      </c>
      <c r="P46" s="117">
        <f>P45</f>
        <v>18</v>
      </c>
    </row>
    <row r="47" spans="1:16" s="1" customFormat="1" ht="14.25" customHeight="1" thickBot="1">
      <c r="A47" s="319" t="s">
        <v>46</v>
      </c>
      <c r="B47" s="320"/>
      <c r="C47" s="4"/>
      <c r="D47" s="3"/>
      <c r="E47" s="3"/>
      <c r="F47" s="83"/>
      <c r="G47" s="4">
        <f>G31+G44</f>
        <v>90</v>
      </c>
      <c r="H47" s="84"/>
      <c r="I47" s="3"/>
      <c r="J47" s="3"/>
      <c r="K47" s="3"/>
      <c r="L47" s="3"/>
      <c r="M47" s="83"/>
      <c r="N47" s="311">
        <f>G11+G15+G12+G16+G22+G23+G24+G25+G26+G27+G28+G29+G17+G35+G38+G39</f>
        <v>60</v>
      </c>
      <c r="O47" s="312"/>
      <c r="P47" s="88">
        <f>G18+G19+G20+G40+G41+G42</f>
        <v>30</v>
      </c>
    </row>
    <row r="48" spans="1:16" s="1" customFormat="1" ht="14.25" customHeight="1" thickBot="1">
      <c r="A48" s="319" t="s">
        <v>47</v>
      </c>
      <c r="B48" s="320"/>
      <c r="C48" s="4">
        <f>SUM(N48:P48)</f>
        <v>6</v>
      </c>
      <c r="D48" s="4"/>
      <c r="E48" s="4"/>
      <c r="F48" s="3"/>
      <c r="G48" s="10"/>
      <c r="H48" s="3"/>
      <c r="I48" s="3"/>
      <c r="J48" s="3"/>
      <c r="K48" s="3"/>
      <c r="L48" s="3"/>
      <c r="M48" s="83"/>
      <c r="N48" s="119">
        <v>3</v>
      </c>
      <c r="O48" s="120">
        <v>3</v>
      </c>
      <c r="P48" s="120">
        <v>0</v>
      </c>
    </row>
    <row r="49" spans="1:16" s="1" customFormat="1" ht="14.25" customHeight="1" thickBot="1">
      <c r="A49" s="319" t="s">
        <v>48</v>
      </c>
      <c r="B49" s="320"/>
      <c r="C49" s="4"/>
      <c r="D49" s="4">
        <f>SUM(N49:P49)</f>
        <v>11</v>
      </c>
      <c r="E49" s="4"/>
      <c r="F49" s="3"/>
      <c r="G49" s="3"/>
      <c r="H49" s="3"/>
      <c r="I49" s="3"/>
      <c r="J49" s="3"/>
      <c r="K49" s="3"/>
      <c r="L49" s="3"/>
      <c r="M49" s="83"/>
      <c r="N49" s="116">
        <v>4</v>
      </c>
      <c r="O49" s="88">
        <v>4</v>
      </c>
      <c r="P49" s="88">
        <v>3</v>
      </c>
    </row>
    <row r="50" spans="1:16" s="1" customFormat="1" ht="14.25" customHeight="1" thickBot="1">
      <c r="A50" s="319" t="s">
        <v>137</v>
      </c>
      <c r="B50" s="320"/>
      <c r="C50" s="4"/>
      <c r="D50" s="4">
        <f>SUM(N50:P50)</f>
        <v>2</v>
      </c>
      <c r="E50" s="4"/>
      <c r="F50" s="3"/>
      <c r="G50" s="3"/>
      <c r="H50" s="3"/>
      <c r="I50" s="3"/>
      <c r="J50" s="3"/>
      <c r="K50" s="3"/>
      <c r="L50" s="3"/>
      <c r="M50" s="83"/>
      <c r="N50" s="116"/>
      <c r="O50" s="88">
        <v>1</v>
      </c>
      <c r="P50" s="88">
        <v>1</v>
      </c>
    </row>
    <row r="51" spans="1:16" s="1" customFormat="1" ht="14.25" customHeight="1" thickBot="1">
      <c r="A51" s="324" t="s">
        <v>49</v>
      </c>
      <c r="B51" s="325"/>
      <c r="C51" s="65"/>
      <c r="D51" s="65"/>
      <c r="E51" s="65">
        <f>SUM(N51:P51)</f>
        <v>1</v>
      </c>
      <c r="F51" s="6"/>
      <c r="G51" s="6"/>
      <c r="H51" s="6"/>
      <c r="I51" s="6"/>
      <c r="J51" s="6"/>
      <c r="K51" s="6"/>
      <c r="L51" s="6"/>
      <c r="M51" s="118"/>
      <c r="N51" s="121"/>
      <c r="O51" s="122">
        <v>1</v>
      </c>
      <c r="P51" s="123">
        <f>SUM(Y51:AA51)</f>
        <v>0</v>
      </c>
    </row>
    <row r="52" spans="1:16" s="22" customFormat="1" ht="11.25" customHeight="1">
      <c r="A52" s="20"/>
      <c r="B52" s="20"/>
      <c r="C52" s="11"/>
      <c r="D52" s="2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21" s="197" customFormat="1" ht="14.25" customHeight="1">
      <c r="A53" s="192"/>
      <c r="B53" s="192" t="s">
        <v>178</v>
      </c>
      <c r="C53" s="193"/>
      <c r="D53" s="193"/>
      <c r="E53" s="193"/>
      <c r="F53" s="193"/>
      <c r="G53" s="194"/>
      <c r="H53" s="194"/>
      <c r="I53" s="194"/>
      <c r="J53" s="194"/>
      <c r="K53" s="194"/>
      <c r="L53" s="194"/>
      <c r="M53" s="194"/>
      <c r="N53" s="195"/>
      <c r="O53" s="195"/>
      <c r="P53" s="195"/>
      <c r="Q53" s="195"/>
      <c r="R53" s="195"/>
      <c r="S53" s="195"/>
      <c r="T53" s="194"/>
      <c r="U53" s="196"/>
    </row>
    <row r="54" spans="1:21" s="197" customFormat="1" ht="18" customHeight="1">
      <c r="A54" s="192"/>
      <c r="B54" s="192" t="s">
        <v>179</v>
      </c>
      <c r="C54" s="193"/>
      <c r="D54" s="193"/>
      <c r="E54" s="193"/>
      <c r="F54" s="193"/>
      <c r="G54" s="194"/>
      <c r="H54" s="194"/>
      <c r="I54" s="194"/>
      <c r="J54" s="194"/>
      <c r="K54" s="194"/>
      <c r="L54" s="194"/>
      <c r="M54" s="194"/>
      <c r="N54" s="195"/>
      <c r="O54" s="195"/>
      <c r="P54" s="195"/>
      <c r="Q54" s="195"/>
      <c r="R54" s="195"/>
      <c r="S54" s="195"/>
      <c r="T54" s="194"/>
      <c r="U54" s="194"/>
    </row>
    <row r="55" spans="1:21" s="197" customFormat="1" ht="18" customHeight="1">
      <c r="A55" s="192"/>
      <c r="B55" s="192" t="s">
        <v>180</v>
      </c>
      <c r="C55" s="193"/>
      <c r="D55" s="193"/>
      <c r="E55" s="193"/>
      <c r="F55" s="193"/>
      <c r="G55" s="194"/>
      <c r="H55" s="194"/>
      <c r="I55" s="194"/>
      <c r="J55" s="194"/>
      <c r="K55" s="194"/>
      <c r="L55" s="194"/>
      <c r="M55" s="194"/>
      <c r="N55" s="195"/>
      <c r="O55" s="195"/>
      <c r="P55" s="195"/>
      <c r="Q55" s="195"/>
      <c r="R55" s="195"/>
      <c r="S55" s="195"/>
      <c r="T55" s="194"/>
      <c r="U55" s="194"/>
    </row>
    <row r="56" spans="1:16" s="1" customFormat="1" ht="9.75" customHeight="1">
      <c r="A56" s="23"/>
      <c r="B56" s="23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s="1" customFormat="1" ht="15.75">
      <c r="A57" s="23"/>
      <c r="B57" s="24" t="s">
        <v>97</v>
      </c>
      <c r="C57" s="25"/>
      <c r="D57" s="26"/>
      <c r="E57" s="18"/>
      <c r="F57" s="27"/>
      <c r="G57" s="326"/>
      <c r="H57" s="326"/>
      <c r="I57" s="326"/>
      <c r="J57" s="326"/>
      <c r="K57" s="326"/>
      <c r="L57" s="28"/>
      <c r="M57" s="310" t="s">
        <v>181</v>
      </c>
      <c r="N57" s="310"/>
      <c r="O57" s="310"/>
      <c r="P57" s="310"/>
    </row>
    <row r="58" spans="1:16" s="1" customFormat="1" ht="9.75" customHeight="1">
      <c r="A58" s="23"/>
      <c r="B58" s="29"/>
      <c r="C58" s="30"/>
      <c r="D58" s="26"/>
      <c r="G58" s="244" t="s">
        <v>58</v>
      </c>
      <c r="H58" s="244"/>
      <c r="I58" s="244"/>
      <c r="J58" s="244"/>
      <c r="K58" s="244"/>
      <c r="L58" s="31"/>
      <c r="M58" s="245" t="s">
        <v>59</v>
      </c>
      <c r="N58" s="245"/>
      <c r="O58" s="245"/>
      <c r="P58" s="245"/>
    </row>
    <row r="59" spans="4:16" s="1" customFormat="1" ht="13.5" customHeight="1">
      <c r="D59" s="32"/>
      <c r="E59" s="32"/>
      <c r="F59" s="32"/>
      <c r="G59" s="68" t="s">
        <v>89</v>
      </c>
      <c r="H59" s="68"/>
      <c r="I59" s="68"/>
      <c r="J59" s="68"/>
      <c r="K59" s="68"/>
      <c r="L59" s="68"/>
      <c r="M59" s="68"/>
      <c r="N59" s="68"/>
      <c r="O59" s="74"/>
      <c r="P59" s="74"/>
    </row>
    <row r="60" spans="2:16" ht="16.5" customHeight="1">
      <c r="B60" s="323" t="s">
        <v>50</v>
      </c>
      <c r="C60" s="323"/>
      <c r="G60" s="73" t="s">
        <v>112</v>
      </c>
      <c r="H60" s="73"/>
      <c r="I60" s="73"/>
      <c r="J60" s="73"/>
      <c r="K60" s="73"/>
      <c r="L60" s="73"/>
      <c r="M60" s="75"/>
      <c r="N60" s="75"/>
      <c r="O60" s="75"/>
      <c r="P60" s="76"/>
    </row>
  </sheetData>
  <sheetProtection/>
  <mergeCells count="51">
    <mergeCell ref="A21:P21"/>
    <mergeCell ref="H4:H8"/>
    <mergeCell ref="A13:B13"/>
    <mergeCell ref="B60:C60"/>
    <mergeCell ref="A50:B50"/>
    <mergeCell ref="A51:B51"/>
    <mergeCell ref="G57:K57"/>
    <mergeCell ref="A37:P37"/>
    <mergeCell ref="A43:B43"/>
    <mergeCell ref="A48:B48"/>
    <mergeCell ref="N47:O47"/>
    <mergeCell ref="M58:P58"/>
    <mergeCell ref="A44:B44"/>
    <mergeCell ref="A45:B45"/>
    <mergeCell ref="A46:B46"/>
    <mergeCell ref="A47:B47"/>
    <mergeCell ref="A49:B49"/>
    <mergeCell ref="A14:P14"/>
    <mergeCell ref="G58:K58"/>
    <mergeCell ref="A32:P32"/>
    <mergeCell ref="A33:P33"/>
    <mergeCell ref="A31:B31"/>
    <mergeCell ref="N5:P5"/>
    <mergeCell ref="A36:B36"/>
    <mergeCell ref="K6:K8"/>
    <mergeCell ref="A34:P34"/>
    <mergeCell ref="M57:P57"/>
    <mergeCell ref="A9:P9"/>
    <mergeCell ref="M4:M8"/>
    <mergeCell ref="E5:E8"/>
    <mergeCell ref="F5:F8"/>
    <mergeCell ref="I5:I8"/>
    <mergeCell ref="G3:G8"/>
    <mergeCell ref="N3:P3"/>
    <mergeCell ref="C4:C8"/>
    <mergeCell ref="A30:B30"/>
    <mergeCell ref="E4:F4"/>
    <mergeCell ref="N4:O4"/>
    <mergeCell ref="D4:D8"/>
    <mergeCell ref="A10:P10"/>
    <mergeCell ref="H3:M3"/>
    <mergeCell ref="J6:J8"/>
    <mergeCell ref="L6:L8"/>
    <mergeCell ref="N7:P7"/>
    <mergeCell ref="I4:L4"/>
    <mergeCell ref="A1:P1"/>
    <mergeCell ref="A2:P2"/>
    <mergeCell ref="A3:A8"/>
    <mergeCell ref="B3:B8"/>
    <mergeCell ref="C3:F3"/>
    <mergeCell ref="J5:L5"/>
  </mergeCells>
  <printOptions/>
  <pageMargins left="0.2755905511811024" right="0.11811023622047245" top="0.1968503937007874" bottom="0.1968503937007874" header="0.31496062992125984" footer="0.31496062992125984"/>
  <pageSetup horizontalDpi="600" verticalDpi="600" orientation="landscape" paperSize="9" scale="95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ldfa</dc:creator>
  <cp:keywords/>
  <dc:description/>
  <cp:lastModifiedBy>user</cp:lastModifiedBy>
  <cp:lastPrinted>2023-04-21T06:16:14Z</cp:lastPrinted>
  <dcterms:created xsi:type="dcterms:W3CDTF">2016-02-01T09:41:52Z</dcterms:created>
  <dcterms:modified xsi:type="dcterms:W3CDTF">2023-04-24T05:38:16Z</dcterms:modified>
  <cp:category/>
  <cp:version/>
  <cp:contentType/>
  <cp:contentStatus/>
</cp:coreProperties>
</file>